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8" i="12"/>
  <c r="F39" i="1" s="1"/>
  <c r="F40" s="1"/>
  <c r="F9" i="12"/>
  <c r="G9"/>
  <c r="M9" s="1"/>
  <c r="I9"/>
  <c r="K9"/>
  <c r="O9"/>
  <c r="O8" s="1"/>
  <c r="Q9"/>
  <c r="Q8" s="1"/>
  <c r="U9"/>
  <c r="U8" s="1"/>
  <c r="F10"/>
  <c r="G10" s="1"/>
  <c r="I10"/>
  <c r="K10"/>
  <c r="O10"/>
  <c r="Q10"/>
  <c r="U10"/>
  <c r="F11"/>
  <c r="G11"/>
  <c r="M11" s="1"/>
  <c r="I11"/>
  <c r="K11"/>
  <c r="O11"/>
  <c r="Q11"/>
  <c r="U11"/>
  <c r="F13"/>
  <c r="G13"/>
  <c r="G12" s="1"/>
  <c r="I48" i="1" s="1"/>
  <c r="I13" i="12"/>
  <c r="I12" s="1"/>
  <c r="K13"/>
  <c r="K12" s="1"/>
  <c r="O13"/>
  <c r="O12" s="1"/>
  <c r="Q13"/>
  <c r="Q12" s="1"/>
  <c r="U13"/>
  <c r="U12" s="1"/>
  <c r="F15"/>
  <c r="G15" s="1"/>
  <c r="G14" s="1"/>
  <c r="I49" i="1" s="1"/>
  <c r="I15" i="12"/>
  <c r="I14" s="1"/>
  <c r="K15"/>
  <c r="K14" s="1"/>
  <c r="O15"/>
  <c r="O14" s="1"/>
  <c r="Q15"/>
  <c r="Q14" s="1"/>
  <c r="U15"/>
  <c r="U14" s="1"/>
  <c r="F17"/>
  <c r="G17" s="1"/>
  <c r="I17"/>
  <c r="K17"/>
  <c r="O17"/>
  <c r="Q17"/>
  <c r="U17"/>
  <c r="F18"/>
  <c r="G18" s="1"/>
  <c r="M18" s="1"/>
  <c r="I18"/>
  <c r="K18"/>
  <c r="O18"/>
  <c r="Q18"/>
  <c r="U18"/>
  <c r="F19"/>
  <c r="G19" s="1"/>
  <c r="M19" s="1"/>
  <c r="I19"/>
  <c r="K19"/>
  <c r="O19"/>
  <c r="Q19"/>
  <c r="U19"/>
  <c r="F20"/>
  <c r="G20" s="1"/>
  <c r="M20" s="1"/>
  <c r="I20"/>
  <c r="K20"/>
  <c r="O20"/>
  <c r="Q20"/>
  <c r="U20"/>
  <c r="G21"/>
  <c r="I51" i="1" s="1"/>
  <c r="F22" i="12"/>
  <c r="G22"/>
  <c r="M22" s="1"/>
  <c r="I22"/>
  <c r="K22"/>
  <c r="O22"/>
  <c r="Q22"/>
  <c r="Q21" s="1"/>
  <c r="U22"/>
  <c r="F23"/>
  <c r="G23"/>
  <c r="M23" s="1"/>
  <c r="I23"/>
  <c r="K23"/>
  <c r="O23"/>
  <c r="Q23"/>
  <c r="U23"/>
  <c r="F24"/>
  <c r="G24"/>
  <c r="M24" s="1"/>
  <c r="I24"/>
  <c r="K24"/>
  <c r="O24"/>
  <c r="Q24"/>
  <c r="U24"/>
  <c r="F26"/>
  <c r="G26" s="1"/>
  <c r="I26"/>
  <c r="I25" s="1"/>
  <c r="K26"/>
  <c r="O26"/>
  <c r="Q26"/>
  <c r="U26"/>
  <c r="F27"/>
  <c r="G27" s="1"/>
  <c r="M27" s="1"/>
  <c r="I27"/>
  <c r="K27"/>
  <c r="O27"/>
  <c r="Q27"/>
  <c r="U27"/>
  <c r="F28"/>
  <c r="G28" s="1"/>
  <c r="M28" s="1"/>
  <c r="I28"/>
  <c r="K28"/>
  <c r="O28"/>
  <c r="Q28"/>
  <c r="U28"/>
  <c r="F29"/>
  <c r="G29" s="1"/>
  <c r="M29" s="1"/>
  <c r="I29"/>
  <c r="K29"/>
  <c r="O29"/>
  <c r="Q29"/>
  <c r="U29"/>
  <c r="F31"/>
  <c r="G31"/>
  <c r="G30" s="1"/>
  <c r="I53" i="1" s="1"/>
  <c r="I31" i="12"/>
  <c r="I30" s="1"/>
  <c r="K31"/>
  <c r="K30" s="1"/>
  <c r="O31"/>
  <c r="O30" s="1"/>
  <c r="Q31"/>
  <c r="Q30" s="1"/>
  <c r="U31"/>
  <c r="U30" s="1"/>
  <c r="F33"/>
  <c r="G33" s="1"/>
  <c r="I33"/>
  <c r="I32" s="1"/>
  <c r="K33"/>
  <c r="K32" s="1"/>
  <c r="O33"/>
  <c r="O32" s="1"/>
  <c r="Q33"/>
  <c r="Q32" s="1"/>
  <c r="U33"/>
  <c r="U32" s="1"/>
  <c r="F35"/>
  <c r="G35" s="1"/>
  <c r="I35"/>
  <c r="I34" s="1"/>
  <c r="K35"/>
  <c r="K34" s="1"/>
  <c r="O35"/>
  <c r="Q35"/>
  <c r="U35"/>
  <c r="U34" s="1"/>
  <c r="F36"/>
  <c r="G36" s="1"/>
  <c r="M36" s="1"/>
  <c r="I36"/>
  <c r="K36"/>
  <c r="O36"/>
  <c r="Q36"/>
  <c r="U36"/>
  <c r="F38"/>
  <c r="G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8"/>
  <c r="G48" s="1"/>
  <c r="M48" s="1"/>
  <c r="I48"/>
  <c r="K48"/>
  <c r="O48"/>
  <c r="Q48"/>
  <c r="U48"/>
  <c r="F50"/>
  <c r="G50"/>
  <c r="I50"/>
  <c r="K50"/>
  <c r="K49" s="1"/>
  <c r="O50"/>
  <c r="O49" s="1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6"/>
  <c r="G56" s="1"/>
  <c r="I56"/>
  <c r="K56"/>
  <c r="O56"/>
  <c r="Q56"/>
  <c r="Q55" s="1"/>
  <c r="U56"/>
  <c r="U55" s="1"/>
  <c r="F57"/>
  <c r="G57" s="1"/>
  <c r="M57" s="1"/>
  <c r="I57"/>
  <c r="K57"/>
  <c r="O57"/>
  <c r="Q57"/>
  <c r="U57"/>
  <c r="F58"/>
  <c r="G58" s="1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1"/>
  <c r="G61" s="1"/>
  <c r="M61" s="1"/>
  <c r="I61"/>
  <c r="K61"/>
  <c r="O61"/>
  <c r="Q61"/>
  <c r="U61"/>
  <c r="F63"/>
  <c r="G63"/>
  <c r="M63" s="1"/>
  <c r="I63"/>
  <c r="K63"/>
  <c r="K62" s="1"/>
  <c r="O63"/>
  <c r="O62" s="1"/>
  <c r="Q63"/>
  <c r="Q62" s="1"/>
  <c r="U63"/>
  <c r="F64"/>
  <c r="G64"/>
  <c r="M64" s="1"/>
  <c r="I64"/>
  <c r="K64"/>
  <c r="O64"/>
  <c r="Q64"/>
  <c r="U64"/>
  <c r="F65"/>
  <c r="G65"/>
  <c r="M65" s="1"/>
  <c r="I65"/>
  <c r="K65"/>
  <c r="O65"/>
  <c r="Q65"/>
  <c r="U65"/>
  <c r="F66"/>
  <c r="G66" s="1"/>
  <c r="M66" s="1"/>
  <c r="I66"/>
  <c r="K66"/>
  <c r="O66"/>
  <c r="Q66"/>
  <c r="U66"/>
  <c r="F68"/>
  <c r="G68" s="1"/>
  <c r="I68"/>
  <c r="K68"/>
  <c r="K67" s="1"/>
  <c r="O68"/>
  <c r="Q68"/>
  <c r="Q67" s="1"/>
  <c r="U68"/>
  <c r="F69"/>
  <c r="G69" s="1"/>
  <c r="M69" s="1"/>
  <c r="I69"/>
  <c r="K69"/>
  <c r="O69"/>
  <c r="Q69"/>
  <c r="U69"/>
  <c r="F71"/>
  <c r="G71" s="1"/>
  <c r="G70" s="1"/>
  <c r="I61" i="1" s="1"/>
  <c r="I71" i="12"/>
  <c r="K71"/>
  <c r="O71"/>
  <c r="Q71"/>
  <c r="U71"/>
  <c r="F72"/>
  <c r="G72" s="1"/>
  <c r="M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8"/>
  <c r="G78" s="1"/>
  <c r="I78"/>
  <c r="I77" s="1"/>
  <c r="K78"/>
  <c r="K77" s="1"/>
  <c r="O78"/>
  <c r="O77" s="1"/>
  <c r="Q78"/>
  <c r="Q77" s="1"/>
  <c r="U78"/>
  <c r="U77" s="1"/>
  <c r="F80"/>
  <c r="G80"/>
  <c r="M80" s="1"/>
  <c r="I80"/>
  <c r="K80"/>
  <c r="O80"/>
  <c r="Q80"/>
  <c r="U80"/>
  <c r="F81"/>
  <c r="G81"/>
  <c r="M81" s="1"/>
  <c r="I81"/>
  <c r="K81"/>
  <c r="O81"/>
  <c r="Q81"/>
  <c r="U81"/>
  <c r="F82"/>
  <c r="G82"/>
  <c r="M82" s="1"/>
  <c r="I82"/>
  <c r="K82"/>
  <c r="O82"/>
  <c r="Q82"/>
  <c r="U82"/>
  <c r="F83"/>
  <c r="G83"/>
  <c r="M83" s="1"/>
  <c r="I83"/>
  <c r="K83"/>
  <c r="O83"/>
  <c r="Q83"/>
  <c r="U83"/>
  <c r="F84"/>
  <c r="G84" s="1"/>
  <c r="I84"/>
  <c r="K84"/>
  <c r="O84"/>
  <c r="Q84"/>
  <c r="U84"/>
  <c r="F85"/>
  <c r="G85" s="1"/>
  <c r="M85" s="1"/>
  <c r="I85"/>
  <c r="K85"/>
  <c r="O85"/>
  <c r="Q85"/>
  <c r="U85"/>
  <c r="F86"/>
  <c r="G86" s="1"/>
  <c r="M86" s="1"/>
  <c r="I86"/>
  <c r="K86"/>
  <c r="O86"/>
  <c r="Q86"/>
  <c r="U86"/>
  <c r="I18" i="1"/>
  <c r="G27"/>
  <c r="J28"/>
  <c r="J26"/>
  <c r="G38"/>
  <c r="F38"/>
  <c r="J23"/>
  <c r="J24"/>
  <c r="J25"/>
  <c r="J27"/>
  <c r="E24"/>
  <c r="E26"/>
  <c r="M84" i="12" l="1"/>
  <c r="M79" s="1"/>
  <c r="G79"/>
  <c r="I63" i="1" s="1"/>
  <c r="I19" s="1"/>
  <c r="M10" i="12"/>
  <c r="M8" s="1"/>
  <c r="AD88"/>
  <c r="G39" i="1" s="1"/>
  <c r="G40" s="1"/>
  <c r="G25" s="1"/>
  <c r="G26" s="1"/>
  <c r="M35" i="12"/>
  <c r="M34" s="1"/>
  <c r="G34"/>
  <c r="I55" i="1" s="1"/>
  <c r="I70" i="12"/>
  <c r="I79"/>
  <c r="K70"/>
  <c r="O67"/>
  <c r="I37"/>
  <c r="U25"/>
  <c r="I21"/>
  <c r="O16"/>
  <c r="I8"/>
  <c r="K79"/>
  <c r="O70"/>
  <c r="K37"/>
  <c r="O34"/>
  <c r="K21"/>
  <c r="Q16"/>
  <c r="K8"/>
  <c r="O37"/>
  <c r="O21"/>
  <c r="O79"/>
  <c r="Q70"/>
  <c r="Q34"/>
  <c r="U16"/>
  <c r="Q79"/>
  <c r="U70"/>
  <c r="Q37"/>
  <c r="U79"/>
  <c r="G62"/>
  <c r="I59" i="1" s="1"/>
  <c r="U37" i="12"/>
  <c r="U21"/>
  <c r="I55"/>
  <c r="G49"/>
  <c r="I57" i="1" s="1"/>
  <c r="I17" s="1"/>
  <c r="U67" i="12"/>
  <c r="M62"/>
  <c r="K55"/>
  <c r="I62"/>
  <c r="O55"/>
  <c r="I49"/>
  <c r="K25"/>
  <c r="I67"/>
  <c r="Q49"/>
  <c r="O25"/>
  <c r="I16"/>
  <c r="U62"/>
  <c r="U49"/>
  <c r="Q25"/>
  <c r="K16"/>
  <c r="G23" i="1"/>
  <c r="G37" i="12"/>
  <c r="I56" i="1" s="1"/>
  <c r="M38" i="12"/>
  <c r="M37" s="1"/>
  <c r="G25"/>
  <c r="I52" i="1" s="1"/>
  <c r="M26" i="12"/>
  <c r="M25" s="1"/>
  <c r="M21"/>
  <c r="M33"/>
  <c r="M32" s="1"/>
  <c r="G32"/>
  <c r="I54" i="1" s="1"/>
  <c r="M78" i="12"/>
  <c r="M77" s="1"/>
  <c r="G77"/>
  <c r="I62" i="1" s="1"/>
  <c r="I20" s="1"/>
  <c r="G55" i="12"/>
  <c r="I58" i="1" s="1"/>
  <c r="M56" i="12"/>
  <c r="M55" s="1"/>
  <c r="G67"/>
  <c r="I60" i="1" s="1"/>
  <c r="M68" i="12"/>
  <c r="M67" s="1"/>
  <c r="M17"/>
  <c r="M16" s="1"/>
  <c r="G16"/>
  <c r="I50" i="1" s="1"/>
  <c r="G8" i="12"/>
  <c r="M71"/>
  <c r="M70" s="1"/>
  <c r="M50"/>
  <c r="M49" s="1"/>
  <c r="M31"/>
  <c r="M30" s="1"/>
  <c r="M15"/>
  <c r="M14" s="1"/>
  <c r="M13"/>
  <c r="M12" s="1"/>
  <c r="G88" l="1"/>
  <c r="I47" i="1"/>
  <c r="H39"/>
  <c r="H40" s="1"/>
  <c r="G28"/>
  <c r="G24"/>
  <c r="G29" s="1"/>
  <c r="I16" l="1"/>
  <c r="I21" s="1"/>
  <c r="I64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<sst xmlns="http://schemas.openxmlformats.org/spreadsheetml/2006/main" count="483" uniqueCount="251">
  <si>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</si>
  <si>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</si>
  <si>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</si>
  <si>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</si>
  <si>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</si>
  <si>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</si>
  <si>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</si>
  <si>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</si>
  <si>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</si>
  <si>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</si>
  <si>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</si>
  <si>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</si>
  <si>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</si>
  <si>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</si>
  <si>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</si>
  <si>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</si>
  <si>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</si>
  <si>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</si>
  <si>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</si>
  <si>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</si>
  <si>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</si>
  <si>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</si>
  <si>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</si>
  <si>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</si>
  <si>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</si>
  <si>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</si>
  <si>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</si>
  <si>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</si>
  <si>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</si>
  <si>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</si>
  <si>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</si>
  <si>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</si>
  <si>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</si>
  <si>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</si>
  <si>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</si>
  <si>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</si>
  <si>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</si>
  <si>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</si>
  <si>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</si>
  <si>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</si>
  <si>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</si>
  <si>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</si>
  <si>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</si>
  <si>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</si>
  <si>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</si>
  <si>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</si>
  <si>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č.2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</si>
  <si>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</si>
  <si>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</si>
  <si>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</si>
  <si>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</si>
  <si>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</si>
  <si>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</si>
  <si>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</si>
  <si>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</si>
  <si>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</si>
  <si>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</si>
  <si>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</si>
  <si>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</si>
  <si>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</si>
  <si>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</si>
  <si>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</si>
  <si>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</si>
  <si>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</si>
  <si>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</si>
  <si>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</si>
  <si>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</si>
  <si>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</si>
  <si>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</si>
  <si>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</si>
  <si>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</si>
  <si>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</si>
  <si>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</si>
  <si>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</si>
  <si>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</si>
  <si>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</si>
  <si>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</si>
  <si>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</si>
  <si>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</si>
  <si>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</si>
  <si>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</si>
  <si>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</si>
  <si>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</si>
  <si>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</si>
  <si>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</si>
  <si>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</si>
  <si>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</si>
  <si>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</si>
  <si>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</si>
  <si>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</si>
  <si>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</si>
  <si>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</si>
  <si>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</si>
  <si>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</si>
  <si>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</si>
  <si>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</si>
  <si>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</si>
  <si>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</si>
  <si>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</si>
  <si>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</si>
  <si>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</si>
  <si>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</si>
  <si>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</si>
  <si>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</si>
  <si>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</si>
  <si>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</si>
  <si>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</si>
  <si>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</si>
  <si>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</si>
  <si>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</si>
  <si>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</si>
  <si>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342013321R00</t>
  </si>
  <si>
    <t>Příčka SDK tl.150 mm,ocel.kce,2x oplášť.,RB 12,5mm</t>
  </si>
  <si>
    <t>m2</t>
  </si>
  <si>
    <t>POL1_0</t>
  </si>
  <si>
    <t>347016231R00</t>
  </si>
  <si>
    <t>Předstěna SDK, tl. 125 mm, ocel. kce CW,  2x RB 12,5 mm, bez izol.</t>
  </si>
  <si>
    <t>342263410R00</t>
  </si>
  <si>
    <t>Osazení revizních dvířek do SDK příček, do 0,25 m2</t>
  </si>
  <si>
    <t>kus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</si>
  <si>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</si>
  <si>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</si>
  <si>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</si>
  <si>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</si>
  <si>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</si>
  <si>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</si>
  <si>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</si>
  <si>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</si>
  <si>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</si>
  <si>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</si>
  <si>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</si>
  <si>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</si>
  <si>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POL2_0</t>
  </si>
  <si>
    <t>642942111RU5</t>
  </si>
  <si>
    <t>Osazení zárubní dveřních ocelových, pl. do 2,5 m2, včetně dodávky zárubně  90 x 197 x 16 cm</t>
  </si>
  <si>
    <t>642942111RU4</t>
  </si>
  <si>
    <t>Osazení zárubní dveřních ocelových, pl. do 2,5 m2, včetně dodávky zárubně  80 x 197 x 16 cm</t>
  </si>
  <si>
    <t>642942111RT2</t>
  </si>
  <si>
    <t>Osazení zárubní dveřních ocelových, pl. do 2,5 m2, včetně dodávky zárubně  60 x 197 x 11 cm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</si>
  <si>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</si>
  <si>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</si>
  <si>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</si>
  <si>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</si>
  <si>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</si>
  <si>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</si>
  <si>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762811811R00</t>
  </si>
  <si>
    <t>Demontáž záklopů stropu tl. do 3,2 cm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</si>
  <si>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</si>
  <si>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</si>
  <si>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</si>
  <si>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</si>
  <si>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</si>
  <si>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</si>
  <si>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</si>
  <si>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kpl.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</si>
  <si>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</si>
  <si>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</si>
  <si>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</si>
  <si>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</si>
  <si>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</si>
  <si>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</si>
  <si>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</si>
  <si>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</si>
  <si>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725200084RA0</t>
  </si>
  <si>
    <t>Klozet závěsný pro imobilní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</si>
  <si>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</si>
  <si>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</si>
  <si>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</si>
  <si>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</si>
  <si>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</si>
  <si>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</si>
  <si>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</si>
  <si>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</si>
  <si>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</si>
  <si>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72502.R00</t>
  </si>
  <si>
    <t>Háček na oděv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</si>
  <si>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</si>
  <si>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</si>
  <si>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</si>
  <si>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</si>
  <si>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</si>
  <si>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</si>
  <si>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</si>
  <si>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766661122R00</t>
  </si>
  <si>
    <t>Montáž dveří do zárubně,otevíravých 1kř.nad 0,8 m</t>
  </si>
  <si>
    <t>611606R</t>
  </si>
  <si>
    <t>Dveře vnitřní hladké plné 1 křídlé</t>
  </si>
  <si>
    <t>54914621R</t>
  </si>
  <si>
    <t xml:space="preserve">Dveřní kování </t>
  </si>
  <si>
    <t>549685R</t>
  </si>
  <si>
    <t>Dveřní kování madlo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</si>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</sst>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22" zoomScaleNormal="100" zoomScaleSheetLayoutView="75" workbookViewId="0">
      <selection activeCell="H32" sqref="H32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SUMIF(F47:F63,A16,I47:I63)+SUMIF(F47:F63,"PSU",I47:I63)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SUMIF(F47:F63,A17,I47:I63)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SUMIF(F47:F63,A18,I47:I63)</f>
        <v>0</v>
      </c>
      <c r="J18" s="234"/>
    </row>
    <row r="19" spans="1:10" ht="23.25" customHeight="1">
      <c r="A19" s="139" t="s">
        <v>83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SUMIF(F47:F63,A19,I47:I63)</f>
        <v>0</v>
      </c>
      <c r="J19" s="234"/>
    </row>
    <row r="20" spans="1:10" ht="23.25" customHeight="1">
      <c r="A20" s="139" t="s">
        <v>82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SUMIF(F47:F63,A20,I47:I63)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Pol'!AC88</f>
        <v>0</v>
      </c>
      <c r="G39" s="107">
        <f>'Rozpočet Pol'!AD88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3" t="s">
        <v>55</v>
      </c>
      <c r="D48" s="204"/>
      <c r="E48" s="204"/>
      <c r="F48" s="132" t="s">
        <v>23</v>
      </c>
      <c r="G48" s="133"/>
      <c r="H48" s="133"/>
      <c r="I48" s="202">
        <f>'Rozpočet Pol'!G12</f>
        <v>0</v>
      </c>
      <c r="J48" s="202"/>
    </row>
    <row r="49" spans="1:10" ht="25.5" customHeight="1">
      <c r="A49" s="120"/>
      <c r="B49" s="122" t="s">
        <v>56</v>
      </c>
      <c r="C49" s="203" t="s">
        <v>57</v>
      </c>
      <c r="D49" s="204"/>
      <c r="E49" s="204"/>
      <c r="F49" s="132" t="s">
        <v>23</v>
      </c>
      <c r="G49" s="133"/>
      <c r="H49" s="133"/>
      <c r="I49" s="202">
        <f>'Rozpočet Pol'!G14</f>
        <v>0</v>
      </c>
      <c r="J49" s="202"/>
    </row>
    <row r="50" spans="1:10" ht="25.5" customHeight="1">
      <c r="A50" s="120"/>
      <c r="B50" s="122" t="s">
        <v>58</v>
      </c>
      <c r="C50" s="203" t="s">
        <v>59</v>
      </c>
      <c r="D50" s="204"/>
      <c r="E50" s="204"/>
      <c r="F50" s="132" t="s">
        <v>23</v>
      </c>
      <c r="G50" s="133"/>
      <c r="H50" s="133"/>
      <c r="I50" s="202">
        <f>'Rozpočet Pol'!G16</f>
        <v>0</v>
      </c>
      <c r="J50" s="202"/>
    </row>
    <row r="51" spans="1:10" ht="25.5" customHeight="1">
      <c r="A51" s="120"/>
      <c r="B51" s="122" t="s">
        <v>60</v>
      </c>
      <c r="C51" s="203" t="s">
        <v>61</v>
      </c>
      <c r="D51" s="204"/>
      <c r="E51" s="204"/>
      <c r="F51" s="132" t="s">
        <v>23</v>
      </c>
      <c r="G51" s="133"/>
      <c r="H51" s="133"/>
      <c r="I51" s="202">
        <f>'Rozpočet Pol'!G21</f>
        <v>0</v>
      </c>
      <c r="J51" s="202"/>
    </row>
    <row r="52" spans="1:10" ht="25.5" customHeight="1">
      <c r="A52" s="120"/>
      <c r="B52" s="122" t="s">
        <v>62</v>
      </c>
      <c r="C52" s="203" t="s">
        <v>63</v>
      </c>
      <c r="D52" s="204"/>
      <c r="E52" s="204"/>
      <c r="F52" s="132" t="s">
        <v>23</v>
      </c>
      <c r="G52" s="133"/>
      <c r="H52" s="133"/>
      <c r="I52" s="202">
        <f>'Rozpočet Pol'!G25</f>
        <v>0</v>
      </c>
      <c r="J52" s="202"/>
    </row>
    <row r="53" spans="1:10" ht="25.5" customHeight="1">
      <c r="A53" s="120"/>
      <c r="B53" s="122" t="s">
        <v>64</v>
      </c>
      <c r="C53" s="203" t="s">
        <v>65</v>
      </c>
      <c r="D53" s="204"/>
      <c r="E53" s="204"/>
      <c r="F53" s="132" t="s">
        <v>23</v>
      </c>
      <c r="G53" s="133"/>
      <c r="H53" s="133"/>
      <c r="I53" s="202">
        <f>'Rozpočet Pol'!G30</f>
        <v>0</v>
      </c>
      <c r="J53" s="202"/>
    </row>
    <row r="54" spans="1:10" ht="25.5" customHeight="1">
      <c r="A54" s="120"/>
      <c r="B54" s="122" t="s">
        <v>66</v>
      </c>
      <c r="C54" s="203" t="s">
        <v>67</v>
      </c>
      <c r="D54" s="204"/>
      <c r="E54" s="204"/>
      <c r="F54" s="132" t="s">
        <v>23</v>
      </c>
      <c r="G54" s="133"/>
      <c r="H54" s="133"/>
      <c r="I54" s="202">
        <f>'Rozpočet Pol'!G32</f>
        <v>0</v>
      </c>
      <c r="J54" s="202"/>
    </row>
    <row r="55" spans="1:10" ht="25.5" customHeight="1">
      <c r="A55" s="120"/>
      <c r="B55" s="122" t="s">
        <v>68</v>
      </c>
      <c r="C55" s="203" t="s">
        <v>69</v>
      </c>
      <c r="D55" s="204"/>
      <c r="E55" s="204"/>
      <c r="F55" s="132" t="s">
        <v>24</v>
      </c>
      <c r="G55" s="133"/>
      <c r="H55" s="133"/>
      <c r="I55" s="202">
        <f>'Rozpočet Pol'!G34</f>
        <v>0</v>
      </c>
      <c r="J55" s="202"/>
    </row>
    <row r="56" spans="1:10" ht="25.5" customHeight="1">
      <c r="A56" s="120"/>
      <c r="B56" s="122" t="s">
        <v>70</v>
      </c>
      <c r="C56" s="203" t="s">
        <v>71</v>
      </c>
      <c r="D56" s="204"/>
      <c r="E56" s="204"/>
      <c r="F56" s="132" t="s">
        <v>24</v>
      </c>
      <c r="G56" s="133"/>
      <c r="H56" s="133"/>
      <c r="I56" s="202">
        <f>'Rozpočet Pol'!G37</f>
        <v>0</v>
      </c>
      <c r="J56" s="202"/>
    </row>
    <row r="57" spans="1:10" ht="25.5" customHeight="1">
      <c r="A57" s="120"/>
      <c r="B57" s="122" t="s">
        <v>72</v>
      </c>
      <c r="C57" s="203" t="s">
        <v>73</v>
      </c>
      <c r="D57" s="204"/>
      <c r="E57" s="204"/>
      <c r="F57" s="132" t="s">
        <v>24</v>
      </c>
      <c r="G57" s="133"/>
      <c r="H57" s="133"/>
      <c r="I57" s="202">
        <f>'Rozpočet Pol'!G49</f>
        <v>0</v>
      </c>
      <c r="J57" s="202"/>
    </row>
    <row r="58" spans="1:10" ht="25.5" customHeight="1">
      <c r="A58" s="120"/>
      <c r="B58" s="122" t="s">
        <v>74</v>
      </c>
      <c r="C58" s="203" t="s">
        <v>75</v>
      </c>
      <c r="D58" s="204"/>
      <c r="E58" s="204"/>
      <c r="F58" s="132" t="s">
        <v>24</v>
      </c>
      <c r="G58" s="133"/>
      <c r="H58" s="133"/>
      <c r="I58" s="202">
        <f>'Rozpočet Pol'!G55</f>
        <v>0</v>
      </c>
      <c r="J58" s="202"/>
    </row>
    <row r="59" spans="1:10" ht="25.5" customHeight="1">
      <c r="A59" s="120"/>
      <c r="B59" s="122" t="s">
        <v>76</v>
      </c>
      <c r="C59" s="203" t="s">
        <v>77</v>
      </c>
      <c r="D59" s="204"/>
      <c r="E59" s="204"/>
      <c r="F59" s="132" t="s">
        <v>24</v>
      </c>
      <c r="G59" s="133"/>
      <c r="H59" s="133"/>
      <c r="I59" s="202">
        <f>'Rozpočet Pol'!G62</f>
        <v>0</v>
      </c>
      <c r="J59" s="202"/>
    </row>
    <row r="60" spans="1:10" ht="25.5" customHeight="1">
      <c r="A60" s="120"/>
      <c r="B60" s="122" t="s">
        <v>78</v>
      </c>
      <c r="C60" s="203" t="s">
        <v>79</v>
      </c>
      <c r="D60" s="204"/>
      <c r="E60" s="204"/>
      <c r="F60" s="132" t="s">
        <v>24</v>
      </c>
      <c r="G60" s="133"/>
      <c r="H60" s="133"/>
      <c r="I60" s="202">
        <f>'Rozpočet Pol'!G67</f>
        <v>0</v>
      </c>
      <c r="J60" s="202"/>
    </row>
    <row r="61" spans="1:10" ht="25.5" customHeight="1">
      <c r="A61" s="120"/>
      <c r="B61" s="122" t="s">
        <v>80</v>
      </c>
      <c r="C61" s="203" t="s">
        <v>81</v>
      </c>
      <c r="D61" s="204"/>
      <c r="E61" s="204"/>
      <c r="F61" s="132" t="s">
        <v>23</v>
      </c>
      <c r="G61" s="133"/>
      <c r="H61" s="133"/>
      <c r="I61" s="202">
        <f>'Rozpočet Pol'!G70</f>
        <v>0</v>
      </c>
      <c r="J61" s="202"/>
    </row>
    <row r="62" spans="1:10" ht="25.5" customHeight="1">
      <c r="A62" s="120"/>
      <c r="B62" s="122" t="s">
        <v>82</v>
      </c>
      <c r="C62" s="203" t="s">
        <v>27</v>
      </c>
      <c r="D62" s="204"/>
      <c r="E62" s="204"/>
      <c r="F62" s="132" t="s">
        <v>82</v>
      </c>
      <c r="G62" s="133"/>
      <c r="H62" s="133"/>
      <c r="I62" s="202">
        <f>'Rozpočet Pol'!G77</f>
        <v>0</v>
      </c>
      <c r="J62" s="202"/>
    </row>
    <row r="63" spans="1:10" ht="25.5" customHeight="1">
      <c r="A63" s="120"/>
      <c r="B63" s="129" t="s">
        <v>83</v>
      </c>
      <c r="C63" s="199" t="s">
        <v>26</v>
      </c>
      <c r="D63" s="200"/>
      <c r="E63" s="200"/>
      <c r="F63" s="134" t="s">
        <v>83</v>
      </c>
      <c r="G63" s="135"/>
      <c r="H63" s="135"/>
      <c r="I63" s="198">
        <f>'Rozpočet Pol'!G79</f>
        <v>0</v>
      </c>
      <c r="J63" s="198"/>
    </row>
    <row r="64" spans="1:10" ht="25.5" customHeight="1">
      <c r="A64" s="121"/>
      <c r="B64" s="125" t="s">
        <v>1</v>
      </c>
      <c r="C64" s="125"/>
      <c r="D64" s="126"/>
      <c r="E64" s="126"/>
      <c r="F64" s="136"/>
      <c r="G64" s="137"/>
      <c r="H64" s="137"/>
      <c r="I64" s="201">
        <f>SUM(I47:I63)</f>
        <v>0</v>
      </c>
      <c r="J64" s="201"/>
    </row>
    <row r="65" spans="6:10">
      <c r="F65" s="138"/>
      <c r="G65" s="94"/>
      <c r="H65" s="138"/>
      <c r="I65" s="94"/>
      <c r="J65" s="94"/>
    </row>
    <row r="66" spans="6:10">
      <c r="F66" s="138"/>
      <c r="G66" s="94"/>
      <c r="H66" s="138"/>
      <c r="I66" s="94"/>
      <c r="J66" s="94"/>
    </row>
    <row r="67" spans="6:10">
      <c r="F67" s="138"/>
      <c r="G67" s="94"/>
      <c r="H67" s="138"/>
      <c r="I67" s="94"/>
      <c r="J6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8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85</v>
      </c>
    </row>
    <row r="2" spans="1:60" ht="24.9" customHeight="1">
      <c r="A2" s="143" t="s">
        <v>84</v>
      </c>
      <c r="B2" s="141"/>
      <c r="C2" s="251" t="s">
        <v>46</v>
      </c>
      <c r="D2" s="252"/>
      <c r="E2" s="252"/>
      <c r="F2" s="252"/>
      <c r="G2" s="253"/>
      <c r="AE2" t="s">
        <v>86</v>
      </c>
    </row>
    <row r="3" spans="1:60" ht="24.9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87</v>
      </c>
    </row>
    <row r="4" spans="1:60" ht="24.9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88</v>
      </c>
    </row>
    <row r="5" spans="1:60" hidden="1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9.6">
      <c r="A7" s="154" t="s">
        <v>91</v>
      </c>
      <c r="B7" s="155" t="s">
        <v>92</v>
      </c>
      <c r="C7" s="155" t="s">
        <v>93</v>
      </c>
      <c r="D7" s="154" t="s">
        <v>94</v>
      </c>
      <c r="E7" s="154" t="s">
        <v>95</v>
      </c>
      <c r="F7" s="150" t="s">
        <v>96</v>
      </c>
      <c r="G7" s="171" t="s">
        <v>28</v>
      </c>
      <c r="H7" s="172" t="s">
        <v>29</v>
      </c>
      <c r="I7" s="172" t="s">
        <v>97</v>
      </c>
      <c r="J7" s="172" t="s">
        <v>30</v>
      </c>
      <c r="K7" s="172" t="s">
        <v>98</v>
      </c>
      <c r="L7" s="172" t="s">
        <v>99</v>
      </c>
      <c r="M7" s="172" t="s">
        <v>100</v>
      </c>
      <c r="N7" s="172" t="s">
        <v>101</v>
      </c>
      <c r="O7" s="172" t="s">
        <v>102</v>
      </c>
      <c r="P7" s="172" t="s">
        <v>103</v>
      </c>
      <c r="Q7" s="172" t="s">
        <v>104</v>
      </c>
      <c r="R7" s="172" t="s">
        <v>105</v>
      </c>
      <c r="S7" s="172" t="s">
        <v>106</v>
      </c>
      <c r="T7" s="172" t="s">
        <v>107</v>
      </c>
      <c r="U7" s="157" t="s">
        <v>108</v>
      </c>
    </row>
    <row r="8" spans="1:60">
      <c r="A8" s="173" t="s">
        <v>109</v>
      </c>
      <c r="B8" s="174" t="s">
        <v>52</v>
      </c>
      <c r="C8" s="175" t="s">
        <v>53</v>
      </c>
      <c r="D8" s="176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6"/>
      <c r="O8" s="156">
        <f>SUM(O9:O11)</f>
        <v>0.78270000000000006</v>
      </c>
      <c r="P8" s="156"/>
      <c r="Q8" s="156">
        <f>SUM(Q9:Q11)</f>
        <v>0</v>
      </c>
      <c r="R8" s="156"/>
      <c r="S8" s="156"/>
      <c r="T8" s="173"/>
      <c r="U8" s="156">
        <f>SUM(U9:U11)</f>
        <v>21.99</v>
      </c>
      <c r="AE8" t="s">
        <v>110</v>
      </c>
    </row>
    <row r="9" spans="1:60" outlineLevel="1">
      <c r="A9" s="152">
        <v>1</v>
      </c>
      <c r="B9" s="158" t="s">
        <v>111</v>
      </c>
      <c r="C9" s="191" t="s">
        <v>112</v>
      </c>
      <c r="D9" s="160" t="s">
        <v>113</v>
      </c>
      <c r="E9" s="166">
        <v>3.38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0.16173000000000001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4.3499999999999996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>
      <c r="A10" s="152">
        <v>2</v>
      </c>
      <c r="B10" s="158" t="s">
        <v>115</v>
      </c>
      <c r="C10" s="191" t="s">
        <v>116</v>
      </c>
      <c r="D10" s="160" t="s">
        <v>113</v>
      </c>
      <c r="E10" s="166">
        <v>12.974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4.7849999999999997E-2</v>
      </c>
      <c r="O10" s="161">
        <f>ROUND(E10*N10,5)</f>
        <v>0.62080999999999997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16.7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>
        <v>3</v>
      </c>
      <c r="B11" s="158" t="s">
        <v>117</v>
      </c>
      <c r="C11" s="191" t="s">
        <v>118</v>
      </c>
      <c r="D11" s="160" t="s">
        <v>119</v>
      </c>
      <c r="E11" s="166">
        <v>1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1.6000000000000001E-4</v>
      </c>
      <c r="O11" s="161">
        <f>ROUND(E11*N11,5)</f>
        <v>1.6000000000000001E-4</v>
      </c>
      <c r="P11" s="161">
        <v>0</v>
      </c>
      <c r="Q11" s="161">
        <f>ROUND(E11*P11,5)</f>
        <v>0</v>
      </c>
      <c r="R11" s="161"/>
      <c r="S11" s="161"/>
      <c r="T11" s="162">
        <v>0.94</v>
      </c>
      <c r="U11" s="161">
        <f>ROUND(E11*T11,2)</f>
        <v>0.94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>
      <c r="A12" s="153" t="s">
        <v>109</v>
      </c>
      <c r="B12" s="159" t="s">
        <v>54</v>
      </c>
      <c r="C12" s="192" t="s">
        <v>55</v>
      </c>
      <c r="D12" s="163"/>
      <c r="E12" s="167"/>
      <c r="F12" s="170"/>
      <c r="G12" s="170">
        <f>SUMIF(AE13:AE13,"&lt;&gt;NOR",G13:G13)</f>
        <v>0</v>
      </c>
      <c r="H12" s="170"/>
      <c r="I12" s="170">
        <f>SUM(I13:I13)</f>
        <v>0</v>
      </c>
      <c r="J12" s="170"/>
      <c r="K12" s="170">
        <f>SUM(K13:K13)</f>
        <v>0</v>
      </c>
      <c r="L12" s="170"/>
      <c r="M12" s="170">
        <f>SUM(M13:M13)</f>
        <v>0</v>
      </c>
      <c r="N12" s="164"/>
      <c r="O12" s="164">
        <f>SUM(O13:O13)</f>
        <v>0.15567</v>
      </c>
      <c r="P12" s="164"/>
      <c r="Q12" s="164">
        <f>SUM(Q13:Q13)</f>
        <v>0</v>
      </c>
      <c r="R12" s="164"/>
      <c r="S12" s="164"/>
      <c r="T12" s="165"/>
      <c r="U12" s="164">
        <f>SUM(U13:U13)</f>
        <v>9.56</v>
      </c>
      <c r="AE12" t="s">
        <v>110</v>
      </c>
    </row>
    <row r="13" spans="1:60" ht="20.399999999999999" outlineLevel="1">
      <c r="A13" s="152">
        <v>4</v>
      </c>
      <c r="B13" s="158" t="s">
        <v>120</v>
      </c>
      <c r="C13" s="191" t="s">
        <v>121</v>
      </c>
      <c r="D13" s="160" t="s">
        <v>113</v>
      </c>
      <c r="E13" s="166">
        <v>14.7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1.059E-2</v>
      </c>
      <c r="O13" s="161">
        <f>ROUND(E13*N13,5)</f>
        <v>0.15567</v>
      </c>
      <c r="P13" s="161">
        <v>0</v>
      </c>
      <c r="Q13" s="161">
        <f>ROUND(E13*P13,5)</f>
        <v>0</v>
      </c>
      <c r="R13" s="161"/>
      <c r="S13" s="161"/>
      <c r="T13" s="162">
        <v>0.65</v>
      </c>
      <c r="U13" s="161">
        <f>ROUND(E13*T13,2)</f>
        <v>9.56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3" t="s">
        <v>109</v>
      </c>
      <c r="B14" s="159" t="s">
        <v>56</v>
      </c>
      <c r="C14" s="192" t="s">
        <v>57</v>
      </c>
      <c r="D14" s="163"/>
      <c r="E14" s="167"/>
      <c r="F14" s="170"/>
      <c r="G14" s="170">
        <f>SUMIF(AE15:AE15,"&lt;&gt;NOR",G15:G15)</f>
        <v>0</v>
      </c>
      <c r="H14" s="170"/>
      <c r="I14" s="170">
        <f>SUM(I15:I15)</f>
        <v>0</v>
      </c>
      <c r="J14" s="170"/>
      <c r="K14" s="170">
        <f>SUM(K15:K15)</f>
        <v>0</v>
      </c>
      <c r="L14" s="170"/>
      <c r="M14" s="170">
        <f>SUM(M15:M15)</f>
        <v>0</v>
      </c>
      <c r="N14" s="164"/>
      <c r="O14" s="164">
        <f>SUM(O15:O15)</f>
        <v>8.09E-3</v>
      </c>
      <c r="P14" s="164"/>
      <c r="Q14" s="164">
        <f>SUM(Q15:Q15)</f>
        <v>0</v>
      </c>
      <c r="R14" s="164"/>
      <c r="S14" s="164"/>
      <c r="T14" s="165"/>
      <c r="U14" s="164">
        <f>SUM(U15:U15)</f>
        <v>1.77</v>
      </c>
      <c r="AE14" t="s">
        <v>110</v>
      </c>
    </row>
    <row r="15" spans="1:60" outlineLevel="1">
      <c r="A15" s="152">
        <v>5</v>
      </c>
      <c r="B15" s="158" t="s">
        <v>122</v>
      </c>
      <c r="C15" s="191" t="s">
        <v>123</v>
      </c>
      <c r="D15" s="160" t="s">
        <v>113</v>
      </c>
      <c r="E15" s="166">
        <v>25.2912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3.2000000000000003E-4</v>
      </c>
      <c r="O15" s="161">
        <f>ROUND(E15*N15,5)</f>
        <v>8.09E-3</v>
      </c>
      <c r="P15" s="161">
        <v>0</v>
      </c>
      <c r="Q15" s="161">
        <f>ROUND(E15*P15,5)</f>
        <v>0</v>
      </c>
      <c r="R15" s="161"/>
      <c r="S15" s="161"/>
      <c r="T15" s="162">
        <v>7.0000000000000007E-2</v>
      </c>
      <c r="U15" s="161">
        <f>ROUND(E15*T15,2)</f>
        <v>1.77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>
      <c r="A16" s="153" t="s">
        <v>109</v>
      </c>
      <c r="B16" s="159" t="s">
        <v>58</v>
      </c>
      <c r="C16" s="192" t="s">
        <v>59</v>
      </c>
      <c r="D16" s="163"/>
      <c r="E16" s="167"/>
      <c r="F16" s="170"/>
      <c r="G16" s="170">
        <f>SUMIF(AE17:AE20,"&lt;&gt;NOR",G17:G20)</f>
        <v>0</v>
      </c>
      <c r="H16" s="170"/>
      <c r="I16" s="170">
        <f>SUM(I17:I20)</f>
        <v>0</v>
      </c>
      <c r="J16" s="170"/>
      <c r="K16" s="170">
        <f>SUM(K17:K20)</f>
        <v>0</v>
      </c>
      <c r="L16" s="170"/>
      <c r="M16" s="170">
        <f>SUM(M17:M20)</f>
        <v>0</v>
      </c>
      <c r="N16" s="164"/>
      <c r="O16" s="164">
        <f>SUM(O17:O20)</f>
        <v>1.3807799999999999</v>
      </c>
      <c r="P16" s="164"/>
      <c r="Q16" s="164">
        <f>SUM(Q17:Q20)</f>
        <v>0</v>
      </c>
      <c r="R16" s="164"/>
      <c r="S16" s="164"/>
      <c r="T16" s="165"/>
      <c r="U16" s="164">
        <f>SUM(U17:U20)</f>
        <v>31.07</v>
      </c>
      <c r="AE16" t="s">
        <v>110</v>
      </c>
    </row>
    <row r="17" spans="1:60" outlineLevel="1">
      <c r="A17" s="152">
        <v>6</v>
      </c>
      <c r="B17" s="158" t="s">
        <v>124</v>
      </c>
      <c r="C17" s="191" t="s">
        <v>125</v>
      </c>
      <c r="D17" s="160" t="s">
        <v>113</v>
      </c>
      <c r="E17" s="166">
        <v>25.2912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21</v>
      </c>
      <c r="M17" s="169">
        <f>G17*(1+L17/100)</f>
        <v>0</v>
      </c>
      <c r="N17" s="161">
        <v>4.4139999999999999E-2</v>
      </c>
      <c r="O17" s="161">
        <f>ROUND(E17*N17,5)</f>
        <v>1.11635</v>
      </c>
      <c r="P17" s="161">
        <v>0</v>
      </c>
      <c r="Q17" s="161">
        <f>ROUND(E17*P17,5)</f>
        <v>0</v>
      </c>
      <c r="R17" s="161"/>
      <c r="S17" s="161"/>
      <c r="T17" s="162">
        <v>0.504</v>
      </c>
      <c r="U17" s="161">
        <f>ROUND(E17*T17,2)</f>
        <v>12.75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114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>
        <v>7</v>
      </c>
      <c r="B18" s="158" t="s">
        <v>126</v>
      </c>
      <c r="C18" s="191" t="s">
        <v>127</v>
      </c>
      <c r="D18" s="160" t="s">
        <v>113</v>
      </c>
      <c r="E18" s="166">
        <v>25.2912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6.3499999999999997E-3</v>
      </c>
      <c r="O18" s="161">
        <f>ROUND(E18*N18,5)</f>
        <v>0.16059999999999999</v>
      </c>
      <c r="P18" s="161">
        <v>0</v>
      </c>
      <c r="Q18" s="161">
        <f>ROUND(E18*P18,5)</f>
        <v>0</v>
      </c>
      <c r="R18" s="161"/>
      <c r="S18" s="161"/>
      <c r="T18" s="162">
        <v>0.31900000000000001</v>
      </c>
      <c r="U18" s="161">
        <f>ROUND(E18*T18,2)</f>
        <v>8.07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>
      <c r="A19" s="152">
        <v>8</v>
      </c>
      <c r="B19" s="158" t="s">
        <v>128</v>
      </c>
      <c r="C19" s="191" t="s">
        <v>129</v>
      </c>
      <c r="D19" s="160" t="s">
        <v>113</v>
      </c>
      <c r="E19" s="166">
        <v>25.2912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3.6700000000000001E-3</v>
      </c>
      <c r="O19" s="161">
        <f>ROUND(E19*N19,5)</f>
        <v>9.282E-2</v>
      </c>
      <c r="P19" s="161">
        <v>0</v>
      </c>
      <c r="Q19" s="161">
        <f>ROUND(E19*P19,5)</f>
        <v>0</v>
      </c>
      <c r="R19" s="161"/>
      <c r="S19" s="161"/>
      <c r="T19" s="162">
        <v>0.36199999999999999</v>
      </c>
      <c r="U19" s="161">
        <f>ROUND(E19*T19,2)</f>
        <v>9.16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114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>
      <c r="A20" s="152">
        <v>9</v>
      </c>
      <c r="B20" s="158" t="s">
        <v>130</v>
      </c>
      <c r="C20" s="191" t="s">
        <v>131</v>
      </c>
      <c r="D20" s="160" t="s">
        <v>113</v>
      </c>
      <c r="E20" s="166">
        <v>3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3.6700000000000001E-3</v>
      </c>
      <c r="O20" s="161">
        <f>ROUND(E20*N20,5)</f>
        <v>1.1010000000000001E-2</v>
      </c>
      <c r="P20" s="161">
        <v>0</v>
      </c>
      <c r="Q20" s="161">
        <f>ROUND(E20*P20,5)</f>
        <v>0</v>
      </c>
      <c r="R20" s="161"/>
      <c r="S20" s="161"/>
      <c r="T20" s="162">
        <v>0.36199999999999999</v>
      </c>
      <c r="U20" s="161">
        <f>ROUND(E20*T20,2)</f>
        <v>1.0900000000000001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132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53" t="s">
        <v>109</v>
      </c>
      <c r="B21" s="159" t="s">
        <v>60</v>
      </c>
      <c r="C21" s="192" t="s">
        <v>61</v>
      </c>
      <c r="D21" s="163"/>
      <c r="E21" s="167"/>
      <c r="F21" s="170"/>
      <c r="G21" s="170">
        <f>SUMIF(AE22:AE24,"&lt;&gt;NOR",G22:G24)</f>
        <v>0</v>
      </c>
      <c r="H21" s="170"/>
      <c r="I21" s="170">
        <f>SUM(I22:I24)</f>
        <v>0</v>
      </c>
      <c r="J21" s="170"/>
      <c r="K21" s="170">
        <f>SUM(K22:K24)</f>
        <v>0</v>
      </c>
      <c r="L21" s="170"/>
      <c r="M21" s="170">
        <f>SUM(M22:M24)</f>
        <v>0</v>
      </c>
      <c r="N21" s="164"/>
      <c r="O21" s="164">
        <f>SUM(O22:O24)</f>
        <v>0.18657999999999997</v>
      </c>
      <c r="P21" s="164"/>
      <c r="Q21" s="164">
        <f>SUM(Q22:Q24)</f>
        <v>0</v>
      </c>
      <c r="R21" s="164"/>
      <c r="S21" s="164"/>
      <c r="T21" s="165"/>
      <c r="U21" s="164">
        <f>SUM(U22:U24)</f>
        <v>11.16</v>
      </c>
      <c r="AE21" t="s">
        <v>110</v>
      </c>
    </row>
    <row r="22" spans="1:60" ht="20.399999999999999" outlineLevel="1">
      <c r="A22" s="152">
        <v>10</v>
      </c>
      <c r="B22" s="158" t="s">
        <v>133</v>
      </c>
      <c r="C22" s="191" t="s">
        <v>134</v>
      </c>
      <c r="D22" s="160" t="s">
        <v>119</v>
      </c>
      <c r="E22" s="166">
        <v>2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1">
        <v>3.4049999999999997E-2</v>
      </c>
      <c r="O22" s="161">
        <f>ROUND(E22*N22,5)</f>
        <v>6.8099999999999994E-2</v>
      </c>
      <c r="P22" s="161">
        <v>0</v>
      </c>
      <c r="Q22" s="161">
        <f>ROUND(E22*P22,5)</f>
        <v>0</v>
      </c>
      <c r="R22" s="161"/>
      <c r="S22" s="161"/>
      <c r="T22" s="162">
        <v>1.86</v>
      </c>
      <c r="U22" s="161">
        <f>ROUND(E22*T22,2)</f>
        <v>3.72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.399999999999999" outlineLevel="1">
      <c r="A23" s="152">
        <v>11</v>
      </c>
      <c r="B23" s="158" t="s">
        <v>135</v>
      </c>
      <c r="C23" s="191" t="s">
        <v>136</v>
      </c>
      <c r="D23" s="160" t="s">
        <v>119</v>
      </c>
      <c r="E23" s="166">
        <v>2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2.8969999999999999E-2</v>
      </c>
      <c r="O23" s="161">
        <f>ROUND(E23*N23,5)</f>
        <v>5.7939999999999998E-2</v>
      </c>
      <c r="P23" s="161">
        <v>0</v>
      </c>
      <c r="Q23" s="161">
        <f>ROUND(E23*P23,5)</f>
        <v>0</v>
      </c>
      <c r="R23" s="161"/>
      <c r="S23" s="161"/>
      <c r="T23" s="162">
        <v>1.86</v>
      </c>
      <c r="U23" s="161">
        <f>ROUND(E23*T23,2)</f>
        <v>3.72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>
      <c r="A24" s="152">
        <v>12</v>
      </c>
      <c r="B24" s="158" t="s">
        <v>137</v>
      </c>
      <c r="C24" s="191" t="s">
        <v>138</v>
      </c>
      <c r="D24" s="160" t="s">
        <v>119</v>
      </c>
      <c r="E24" s="166">
        <v>2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3.0269999999999998E-2</v>
      </c>
      <c r="O24" s="161">
        <f>ROUND(E24*N24,5)</f>
        <v>6.0539999999999997E-2</v>
      </c>
      <c r="P24" s="161">
        <v>0</v>
      </c>
      <c r="Q24" s="161">
        <f>ROUND(E24*P24,5)</f>
        <v>0</v>
      </c>
      <c r="R24" s="161"/>
      <c r="S24" s="161"/>
      <c r="T24" s="162">
        <v>1.86</v>
      </c>
      <c r="U24" s="161">
        <f>ROUND(E24*T24,2)</f>
        <v>3.72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>
      <c r="A25" s="153" t="s">
        <v>109</v>
      </c>
      <c r="B25" s="159" t="s">
        <v>62</v>
      </c>
      <c r="C25" s="192" t="s">
        <v>63</v>
      </c>
      <c r="D25" s="163"/>
      <c r="E25" s="167"/>
      <c r="F25" s="170"/>
      <c r="G25" s="170">
        <f>SUMIF(AE26:AE29,"&lt;&gt;NOR",G26:G29)</f>
        <v>0</v>
      </c>
      <c r="H25" s="170"/>
      <c r="I25" s="170">
        <f>SUM(I26:I29)</f>
        <v>0</v>
      </c>
      <c r="J25" s="170"/>
      <c r="K25" s="170">
        <f>SUM(K26:K29)</f>
        <v>0</v>
      </c>
      <c r="L25" s="170"/>
      <c r="M25" s="170">
        <f>SUM(M26:M29)</f>
        <v>0</v>
      </c>
      <c r="N25" s="164"/>
      <c r="O25" s="164">
        <f>SUM(O26:O29)</f>
        <v>1.6830000000000001E-2</v>
      </c>
      <c r="P25" s="164"/>
      <c r="Q25" s="164">
        <f>SUM(Q26:Q29)</f>
        <v>2.05355</v>
      </c>
      <c r="R25" s="164"/>
      <c r="S25" s="164"/>
      <c r="T25" s="165"/>
      <c r="U25" s="164">
        <f>SUM(U26:U29)</f>
        <v>15.34</v>
      </c>
      <c r="AE25" t="s">
        <v>110</v>
      </c>
    </row>
    <row r="26" spans="1:60" outlineLevel="1">
      <c r="A26" s="152">
        <v>13</v>
      </c>
      <c r="B26" s="158" t="s">
        <v>139</v>
      </c>
      <c r="C26" s="191" t="s">
        <v>140</v>
      </c>
      <c r="D26" s="160" t="s">
        <v>113</v>
      </c>
      <c r="E26" s="166">
        <v>8.6189999999999998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1">
        <v>6.7000000000000002E-4</v>
      </c>
      <c r="O26" s="161">
        <f>ROUND(E26*N26,5)</f>
        <v>5.77E-3</v>
      </c>
      <c r="P26" s="161">
        <v>0.13100000000000001</v>
      </c>
      <c r="Q26" s="161">
        <f>ROUND(E26*P26,5)</f>
        <v>1.1290899999999999</v>
      </c>
      <c r="R26" s="161"/>
      <c r="S26" s="161"/>
      <c r="T26" s="162">
        <v>0.57182999999999995</v>
      </c>
      <c r="U26" s="161">
        <f>ROUND(E26*T26,2)</f>
        <v>4.93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132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2">
        <v>14</v>
      </c>
      <c r="B27" s="158" t="s">
        <v>141</v>
      </c>
      <c r="C27" s="191" t="s">
        <v>142</v>
      </c>
      <c r="D27" s="160" t="s">
        <v>119</v>
      </c>
      <c r="E27" s="166">
        <v>7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0.05</v>
      </c>
      <c r="U27" s="161">
        <f>ROUND(E27*T27,2)</f>
        <v>0.35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114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15</v>
      </c>
      <c r="B28" s="158" t="s">
        <v>143</v>
      </c>
      <c r="C28" s="191" t="s">
        <v>144</v>
      </c>
      <c r="D28" s="160" t="s">
        <v>113</v>
      </c>
      <c r="E28" s="166">
        <v>9.4559999999999995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1.17E-3</v>
      </c>
      <c r="O28" s="161">
        <f>ROUND(E28*N28,5)</f>
        <v>1.106E-2</v>
      </c>
      <c r="P28" s="161">
        <v>7.5999999999999998E-2</v>
      </c>
      <c r="Q28" s="161">
        <f>ROUND(E28*P28,5)</f>
        <v>0.71865999999999997</v>
      </c>
      <c r="R28" s="161"/>
      <c r="S28" s="161"/>
      <c r="T28" s="162">
        <v>0.93899999999999995</v>
      </c>
      <c r="U28" s="161">
        <f>ROUND(E28*T28,2)</f>
        <v>8.8800000000000008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>
        <v>16</v>
      </c>
      <c r="B29" s="158" t="s">
        <v>145</v>
      </c>
      <c r="C29" s="191" t="s">
        <v>146</v>
      </c>
      <c r="D29" s="160" t="s">
        <v>113</v>
      </c>
      <c r="E29" s="166">
        <v>14.7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1.4E-2</v>
      </c>
      <c r="Q29" s="161">
        <f>ROUND(E29*P29,5)</f>
        <v>0.20580000000000001</v>
      </c>
      <c r="R29" s="161"/>
      <c r="S29" s="161"/>
      <c r="T29" s="162">
        <v>0.08</v>
      </c>
      <c r="U29" s="161">
        <f>ROUND(E29*T29,2)</f>
        <v>1.18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109</v>
      </c>
      <c r="B30" s="159" t="s">
        <v>64</v>
      </c>
      <c r="C30" s="192" t="s">
        <v>65</v>
      </c>
      <c r="D30" s="163"/>
      <c r="E30" s="167"/>
      <c r="F30" s="170"/>
      <c r="G30" s="170">
        <f>SUMIF(AE31:AE31,"&lt;&gt;NOR",G31:G31)</f>
        <v>0</v>
      </c>
      <c r="H30" s="170"/>
      <c r="I30" s="170">
        <f>SUM(I31:I31)</f>
        <v>0</v>
      </c>
      <c r="J30" s="170"/>
      <c r="K30" s="170">
        <f>SUM(K31:K31)</f>
        <v>0</v>
      </c>
      <c r="L30" s="170"/>
      <c r="M30" s="170">
        <f>SUM(M31:M31)</f>
        <v>0</v>
      </c>
      <c r="N30" s="164"/>
      <c r="O30" s="164">
        <f>SUM(O31:O31)</f>
        <v>0</v>
      </c>
      <c r="P30" s="164"/>
      <c r="Q30" s="164">
        <f>SUM(Q31:Q31)</f>
        <v>6.0373099999999997</v>
      </c>
      <c r="R30" s="164"/>
      <c r="S30" s="164"/>
      <c r="T30" s="165"/>
      <c r="U30" s="164">
        <f>SUM(U31:U31)</f>
        <v>43.45</v>
      </c>
      <c r="AE30" t="s">
        <v>110</v>
      </c>
    </row>
    <row r="31" spans="1:60" outlineLevel="1">
      <c r="A31" s="152">
        <v>17</v>
      </c>
      <c r="B31" s="158" t="s">
        <v>147</v>
      </c>
      <c r="C31" s="191" t="s">
        <v>148</v>
      </c>
      <c r="D31" s="160" t="s">
        <v>113</v>
      </c>
      <c r="E31" s="166">
        <v>88.784000000000006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0</v>
      </c>
      <c r="O31" s="161">
        <f>ROUND(E31*N31,5)</f>
        <v>0</v>
      </c>
      <c r="P31" s="161">
        <v>6.8000000000000005E-2</v>
      </c>
      <c r="Q31" s="161">
        <f>ROUND(E31*P31,5)</f>
        <v>6.0373099999999997</v>
      </c>
      <c r="R31" s="161"/>
      <c r="S31" s="161"/>
      <c r="T31" s="162">
        <v>0.48937999999999998</v>
      </c>
      <c r="U31" s="161">
        <f>ROUND(E31*T31,2)</f>
        <v>43.45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132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>
      <c r="A32" s="153" t="s">
        <v>109</v>
      </c>
      <c r="B32" s="159" t="s">
        <v>66</v>
      </c>
      <c r="C32" s="192" t="s">
        <v>67</v>
      </c>
      <c r="D32" s="163"/>
      <c r="E32" s="167"/>
      <c r="F32" s="170"/>
      <c r="G32" s="170">
        <f>SUMIF(AE33:AE33,"&lt;&gt;NOR",G33:G33)</f>
        <v>0</v>
      </c>
      <c r="H32" s="170"/>
      <c r="I32" s="170">
        <f>SUM(I33:I33)</f>
        <v>0</v>
      </c>
      <c r="J32" s="170"/>
      <c r="K32" s="170">
        <f>SUM(K33:K33)</f>
        <v>0</v>
      </c>
      <c r="L32" s="170"/>
      <c r="M32" s="170">
        <f>SUM(M33:M33)</f>
        <v>0</v>
      </c>
      <c r="N32" s="164"/>
      <c r="O32" s="164">
        <f>SUM(O33:O33)</f>
        <v>0</v>
      </c>
      <c r="P32" s="164"/>
      <c r="Q32" s="164">
        <f>SUM(Q33:Q33)</f>
        <v>0</v>
      </c>
      <c r="R32" s="164"/>
      <c r="S32" s="164"/>
      <c r="T32" s="165"/>
      <c r="U32" s="164">
        <f>SUM(U33:U33)</f>
        <v>6.96</v>
      </c>
      <c r="AE32" t="s">
        <v>110</v>
      </c>
    </row>
    <row r="33" spans="1:60" outlineLevel="1">
      <c r="A33" s="152">
        <v>18</v>
      </c>
      <c r="B33" s="158" t="s">
        <v>149</v>
      </c>
      <c r="C33" s="191" t="s">
        <v>150</v>
      </c>
      <c r="D33" s="160" t="s">
        <v>151</v>
      </c>
      <c r="E33" s="166">
        <v>2.7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2.577</v>
      </c>
      <c r="U33" s="161">
        <f>ROUND(E33*T33,2)</f>
        <v>6.96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114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>
      <c r="A34" s="153" t="s">
        <v>109</v>
      </c>
      <c r="B34" s="159" t="s">
        <v>68</v>
      </c>
      <c r="C34" s="192" t="s">
        <v>69</v>
      </c>
      <c r="D34" s="163"/>
      <c r="E34" s="167"/>
      <c r="F34" s="170"/>
      <c r="G34" s="170">
        <f>SUMIF(AE35:AE36,"&lt;&gt;NOR",G35:G36)</f>
        <v>0</v>
      </c>
      <c r="H34" s="170"/>
      <c r="I34" s="170">
        <f>SUM(I35:I36)</f>
        <v>0</v>
      </c>
      <c r="J34" s="170"/>
      <c r="K34" s="170">
        <f>SUM(K35:K36)</f>
        <v>0</v>
      </c>
      <c r="L34" s="170"/>
      <c r="M34" s="170">
        <f>SUM(M35:M36)</f>
        <v>0</v>
      </c>
      <c r="N34" s="164"/>
      <c r="O34" s="164">
        <f>SUM(O35:O36)</f>
        <v>0.12053999999999999</v>
      </c>
      <c r="P34" s="164"/>
      <c r="Q34" s="164">
        <f>SUM(Q35:Q36)</f>
        <v>0</v>
      </c>
      <c r="R34" s="164"/>
      <c r="S34" s="164"/>
      <c r="T34" s="165"/>
      <c r="U34" s="164">
        <f>SUM(U35:U36)</f>
        <v>3.38</v>
      </c>
      <c r="AE34" t="s">
        <v>110</v>
      </c>
    </row>
    <row r="35" spans="1:60" ht="20.399999999999999" outlineLevel="1">
      <c r="A35" s="152">
        <v>19</v>
      </c>
      <c r="B35" s="158" t="s">
        <v>152</v>
      </c>
      <c r="C35" s="191" t="s">
        <v>153</v>
      </c>
      <c r="D35" s="160" t="s">
        <v>154</v>
      </c>
      <c r="E35" s="166">
        <v>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1">
        <v>6.0269999999999997E-2</v>
      </c>
      <c r="O35" s="161">
        <f>ROUND(E35*N35,5)</f>
        <v>6.0269999999999997E-2</v>
      </c>
      <c r="P35" s="161">
        <v>0</v>
      </c>
      <c r="Q35" s="161">
        <f>ROUND(E35*P35,5)</f>
        <v>0</v>
      </c>
      <c r="R35" s="161"/>
      <c r="S35" s="161"/>
      <c r="T35" s="162">
        <v>1.694</v>
      </c>
      <c r="U35" s="161">
        <f>ROUND(E35*T35,2)</f>
        <v>1.69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114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20</v>
      </c>
      <c r="B36" s="158" t="s">
        <v>155</v>
      </c>
      <c r="C36" s="191" t="s">
        <v>156</v>
      </c>
      <c r="D36" s="160" t="s">
        <v>154</v>
      </c>
      <c r="E36" s="166">
        <v>1</v>
      </c>
      <c r="F36" s="168">
        <f>H36+J36</f>
        <v>0</v>
      </c>
      <c r="G36" s="169">
        <f>ROUND(E36*F36,2)</f>
        <v>0</v>
      </c>
      <c r="H36" s="169"/>
      <c r="I36" s="169">
        <f>ROUND(E36*H36,2)</f>
        <v>0</v>
      </c>
      <c r="J36" s="169"/>
      <c r="K36" s="169">
        <f>ROUND(E36*J36,2)</f>
        <v>0</v>
      </c>
      <c r="L36" s="169">
        <v>21</v>
      </c>
      <c r="M36" s="169">
        <f>G36*(1+L36/100)</f>
        <v>0</v>
      </c>
      <c r="N36" s="161">
        <v>6.0269999999999997E-2</v>
      </c>
      <c r="O36" s="161">
        <f>ROUND(E36*N36,5)</f>
        <v>6.0269999999999997E-2</v>
      </c>
      <c r="P36" s="161">
        <v>0</v>
      </c>
      <c r="Q36" s="161">
        <f>ROUND(E36*P36,5)</f>
        <v>0</v>
      </c>
      <c r="R36" s="161"/>
      <c r="S36" s="161"/>
      <c r="T36" s="162">
        <v>1.694</v>
      </c>
      <c r="U36" s="161">
        <f>ROUND(E36*T36,2)</f>
        <v>1.69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114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>
      <c r="A37" s="153" t="s">
        <v>109</v>
      </c>
      <c r="B37" s="159" t="s">
        <v>70</v>
      </c>
      <c r="C37" s="192" t="s">
        <v>71</v>
      </c>
      <c r="D37" s="163"/>
      <c r="E37" s="167"/>
      <c r="F37" s="170"/>
      <c r="G37" s="170">
        <f>SUMIF(AE38:AE48,"&lt;&gt;NOR",G38:G48)</f>
        <v>0</v>
      </c>
      <c r="H37" s="170"/>
      <c r="I37" s="170">
        <f>SUM(I38:I48)</f>
        <v>0</v>
      </c>
      <c r="J37" s="170"/>
      <c r="K37" s="170">
        <f>SUM(K38:K48)</f>
        <v>0</v>
      </c>
      <c r="L37" s="170"/>
      <c r="M37" s="170">
        <f>SUM(M38:M48)</f>
        <v>0</v>
      </c>
      <c r="N37" s="164"/>
      <c r="O37" s="164">
        <f>SUM(O38:O48)</f>
        <v>8.5779999999999981E-2</v>
      </c>
      <c r="P37" s="164"/>
      <c r="Q37" s="164">
        <f>SUM(Q38:Q48)</f>
        <v>0.16039</v>
      </c>
      <c r="R37" s="164"/>
      <c r="S37" s="164"/>
      <c r="T37" s="165"/>
      <c r="U37" s="164">
        <f>SUM(U38:U48)</f>
        <v>23.419999999999998</v>
      </c>
      <c r="AE37" t="s">
        <v>110</v>
      </c>
    </row>
    <row r="38" spans="1:60" outlineLevel="1">
      <c r="A38" s="152">
        <v>21</v>
      </c>
      <c r="B38" s="158" t="s">
        <v>157</v>
      </c>
      <c r="C38" s="191" t="s">
        <v>158</v>
      </c>
      <c r="D38" s="160" t="s">
        <v>119</v>
      </c>
      <c r="E38" s="166">
        <v>5</v>
      </c>
      <c r="F38" s="168">
        <f t="shared" ref="F38:F48" si="0">H38+J38</f>
        <v>0</v>
      </c>
      <c r="G38" s="169">
        <f t="shared" ref="G38:G48" si="1">ROUND(E38*F38,2)</f>
        <v>0</v>
      </c>
      <c r="H38" s="169"/>
      <c r="I38" s="169">
        <f t="shared" ref="I38:I48" si="2">ROUND(E38*H38,2)</f>
        <v>0</v>
      </c>
      <c r="J38" s="169"/>
      <c r="K38" s="169">
        <f t="shared" ref="K38:K48" si="3">ROUND(E38*J38,2)</f>
        <v>0</v>
      </c>
      <c r="L38" s="169">
        <v>21</v>
      </c>
      <c r="M38" s="169">
        <f t="shared" ref="M38:M48" si="4">G38*(1+L38/100)</f>
        <v>0</v>
      </c>
      <c r="N38" s="161">
        <v>0</v>
      </c>
      <c r="O38" s="161">
        <f t="shared" ref="O38:O48" si="5">ROUND(E38*N38,5)</f>
        <v>0</v>
      </c>
      <c r="P38" s="161">
        <v>1.933E-2</v>
      </c>
      <c r="Q38" s="161">
        <f t="shared" ref="Q38:Q48" si="6">ROUND(E38*P38,5)</f>
        <v>9.665E-2</v>
      </c>
      <c r="R38" s="161"/>
      <c r="S38" s="161"/>
      <c r="T38" s="162">
        <v>0.64383000000000001</v>
      </c>
      <c r="U38" s="161">
        <f t="shared" ref="U38:U48" si="7">ROUND(E38*T38,2)</f>
        <v>3.22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159</v>
      </c>
      <c r="C39" s="191" t="s">
        <v>160</v>
      </c>
      <c r="D39" s="160" t="s">
        <v>119</v>
      </c>
      <c r="E39" s="166">
        <v>2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21</v>
      </c>
      <c r="M39" s="169">
        <f t="shared" si="4"/>
        <v>0</v>
      </c>
      <c r="N39" s="161">
        <v>0</v>
      </c>
      <c r="O39" s="161">
        <f t="shared" si="5"/>
        <v>0</v>
      </c>
      <c r="P39" s="161">
        <v>3.1870000000000002E-2</v>
      </c>
      <c r="Q39" s="161">
        <f t="shared" si="6"/>
        <v>6.3740000000000005E-2</v>
      </c>
      <c r="R39" s="161"/>
      <c r="S39" s="161"/>
      <c r="T39" s="162">
        <v>0.89376</v>
      </c>
      <c r="U39" s="161">
        <f t="shared" si="7"/>
        <v>1.79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132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23</v>
      </c>
      <c r="B40" s="158" t="s">
        <v>161</v>
      </c>
      <c r="C40" s="191" t="s">
        <v>162</v>
      </c>
      <c r="D40" s="160" t="s">
        <v>119</v>
      </c>
      <c r="E40" s="166">
        <v>2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21</v>
      </c>
      <c r="M40" s="169">
        <f t="shared" si="4"/>
        <v>0</v>
      </c>
      <c r="N40" s="161">
        <v>3.1800000000000001E-3</v>
      </c>
      <c r="O40" s="161">
        <f t="shared" si="5"/>
        <v>6.3600000000000002E-3</v>
      </c>
      <c r="P40" s="161">
        <v>0</v>
      </c>
      <c r="Q40" s="161">
        <f t="shared" si="6"/>
        <v>0</v>
      </c>
      <c r="R40" s="161"/>
      <c r="S40" s="161"/>
      <c r="T40" s="162">
        <v>2.5339</v>
      </c>
      <c r="U40" s="161">
        <f t="shared" si="7"/>
        <v>5.07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24</v>
      </c>
      <c r="B41" s="158" t="s">
        <v>163</v>
      </c>
      <c r="C41" s="191" t="s">
        <v>164</v>
      </c>
      <c r="D41" s="160" t="s">
        <v>119</v>
      </c>
      <c r="E41" s="166">
        <v>1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21</v>
      </c>
      <c r="M41" s="169">
        <f t="shared" si="4"/>
        <v>0</v>
      </c>
      <c r="N41" s="161">
        <v>3.1800000000000001E-3</v>
      </c>
      <c r="O41" s="161">
        <f t="shared" si="5"/>
        <v>3.1800000000000001E-3</v>
      </c>
      <c r="P41" s="161">
        <v>0</v>
      </c>
      <c r="Q41" s="161">
        <f t="shared" si="6"/>
        <v>0</v>
      </c>
      <c r="R41" s="161"/>
      <c r="S41" s="161"/>
      <c r="T41" s="162">
        <v>2.5339</v>
      </c>
      <c r="U41" s="161">
        <f t="shared" si="7"/>
        <v>2.5299999999999998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25</v>
      </c>
      <c r="B42" s="158" t="s">
        <v>165</v>
      </c>
      <c r="C42" s="191" t="s">
        <v>166</v>
      </c>
      <c r="D42" s="160" t="s">
        <v>119</v>
      </c>
      <c r="E42" s="166">
        <v>2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1.8669999999999999E-2</v>
      </c>
      <c r="O42" s="161">
        <f t="shared" si="5"/>
        <v>3.7339999999999998E-2</v>
      </c>
      <c r="P42" s="161">
        <v>0</v>
      </c>
      <c r="Q42" s="161">
        <f t="shared" si="6"/>
        <v>0</v>
      </c>
      <c r="R42" s="161"/>
      <c r="S42" s="161"/>
      <c r="T42" s="162">
        <v>2.92136</v>
      </c>
      <c r="U42" s="161">
        <f t="shared" si="7"/>
        <v>5.84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132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26</v>
      </c>
      <c r="B43" s="158" t="s">
        <v>167</v>
      </c>
      <c r="C43" s="191" t="s">
        <v>168</v>
      </c>
      <c r="D43" s="160" t="s">
        <v>119</v>
      </c>
      <c r="E43" s="166">
        <v>2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1.9E-3</v>
      </c>
      <c r="O43" s="161">
        <f t="shared" si="5"/>
        <v>3.8E-3</v>
      </c>
      <c r="P43" s="161">
        <v>0</v>
      </c>
      <c r="Q43" s="161">
        <f t="shared" si="6"/>
        <v>0</v>
      </c>
      <c r="R43" s="161"/>
      <c r="S43" s="161"/>
      <c r="T43" s="162">
        <v>0</v>
      </c>
      <c r="U43" s="161">
        <f t="shared" si="7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>
        <v>27</v>
      </c>
      <c r="B44" s="158" t="s">
        <v>169</v>
      </c>
      <c r="C44" s="191" t="s">
        <v>170</v>
      </c>
      <c r="D44" s="160" t="s">
        <v>171</v>
      </c>
      <c r="E44" s="166">
        <v>1</v>
      </c>
      <c r="F44" s="168">
        <f t="shared" si="0"/>
        <v>0</v>
      </c>
      <c r="G44" s="169">
        <f t="shared" si="1"/>
        <v>0</v>
      </c>
      <c r="H44" s="169"/>
      <c r="I44" s="169">
        <f t="shared" si="2"/>
        <v>0</v>
      </c>
      <c r="J44" s="169"/>
      <c r="K44" s="169">
        <f t="shared" si="3"/>
        <v>0</v>
      </c>
      <c r="L44" s="169">
        <v>21</v>
      </c>
      <c r="M44" s="169">
        <f t="shared" si="4"/>
        <v>0</v>
      </c>
      <c r="N44" s="161">
        <v>1.09E-2</v>
      </c>
      <c r="O44" s="161">
        <f t="shared" si="5"/>
        <v>1.09E-2</v>
      </c>
      <c r="P44" s="161">
        <v>0</v>
      </c>
      <c r="Q44" s="161">
        <f t="shared" si="6"/>
        <v>0</v>
      </c>
      <c r="R44" s="161"/>
      <c r="S44" s="161"/>
      <c r="T44" s="162">
        <v>1.25</v>
      </c>
      <c r="U44" s="161">
        <f t="shared" si="7"/>
        <v>1.25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28</v>
      </c>
      <c r="B45" s="158" t="s">
        <v>172</v>
      </c>
      <c r="C45" s="191" t="s">
        <v>173</v>
      </c>
      <c r="D45" s="160" t="s">
        <v>171</v>
      </c>
      <c r="E45" s="166">
        <v>1</v>
      </c>
      <c r="F45" s="168">
        <f t="shared" si="0"/>
        <v>0</v>
      </c>
      <c r="G45" s="169">
        <f t="shared" si="1"/>
        <v>0</v>
      </c>
      <c r="H45" s="169"/>
      <c r="I45" s="169">
        <f t="shared" si="2"/>
        <v>0</v>
      </c>
      <c r="J45" s="169"/>
      <c r="K45" s="169">
        <f t="shared" si="3"/>
        <v>0</v>
      </c>
      <c r="L45" s="169">
        <v>21</v>
      </c>
      <c r="M45" s="169">
        <f t="shared" si="4"/>
        <v>0</v>
      </c>
      <c r="N45" s="161">
        <v>1.09E-2</v>
      </c>
      <c r="O45" s="161">
        <f t="shared" si="5"/>
        <v>1.09E-2</v>
      </c>
      <c r="P45" s="161">
        <v>0</v>
      </c>
      <c r="Q45" s="161">
        <f t="shared" si="6"/>
        <v>0</v>
      </c>
      <c r="R45" s="161"/>
      <c r="S45" s="161"/>
      <c r="T45" s="162">
        <v>1.25</v>
      </c>
      <c r="U45" s="161">
        <f t="shared" si="7"/>
        <v>1.25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29</v>
      </c>
      <c r="B46" s="158" t="s">
        <v>174</v>
      </c>
      <c r="C46" s="191" t="s">
        <v>175</v>
      </c>
      <c r="D46" s="160" t="s">
        <v>171</v>
      </c>
      <c r="E46" s="166">
        <v>1</v>
      </c>
      <c r="F46" s="168">
        <f t="shared" si="0"/>
        <v>0</v>
      </c>
      <c r="G46" s="169">
        <f t="shared" si="1"/>
        <v>0</v>
      </c>
      <c r="H46" s="169"/>
      <c r="I46" s="169">
        <f t="shared" si="2"/>
        <v>0</v>
      </c>
      <c r="J46" s="169"/>
      <c r="K46" s="169">
        <f t="shared" si="3"/>
        <v>0</v>
      </c>
      <c r="L46" s="169">
        <v>21</v>
      </c>
      <c r="M46" s="169">
        <f t="shared" si="4"/>
        <v>0</v>
      </c>
      <c r="N46" s="161">
        <v>1.09E-2</v>
      </c>
      <c r="O46" s="161">
        <f t="shared" si="5"/>
        <v>1.09E-2</v>
      </c>
      <c r="P46" s="161">
        <v>0</v>
      </c>
      <c r="Q46" s="161">
        <f t="shared" si="6"/>
        <v>0</v>
      </c>
      <c r="R46" s="161"/>
      <c r="S46" s="161"/>
      <c r="T46" s="162">
        <v>1.25</v>
      </c>
      <c r="U46" s="161">
        <f t="shared" si="7"/>
        <v>1.25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114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30</v>
      </c>
      <c r="B47" s="158" t="s">
        <v>176</v>
      </c>
      <c r="C47" s="191" t="s">
        <v>177</v>
      </c>
      <c r="D47" s="160" t="s">
        <v>119</v>
      </c>
      <c r="E47" s="166">
        <v>2</v>
      </c>
      <c r="F47" s="168">
        <f t="shared" si="0"/>
        <v>0</v>
      </c>
      <c r="G47" s="169">
        <f t="shared" si="1"/>
        <v>0</v>
      </c>
      <c r="H47" s="169"/>
      <c r="I47" s="169">
        <f t="shared" si="2"/>
        <v>0</v>
      </c>
      <c r="J47" s="169"/>
      <c r="K47" s="169">
        <f t="shared" si="3"/>
        <v>0</v>
      </c>
      <c r="L47" s="169">
        <v>21</v>
      </c>
      <c r="M47" s="169">
        <f t="shared" si="4"/>
        <v>0</v>
      </c>
      <c r="N47" s="161">
        <v>1.1999999999999999E-3</v>
      </c>
      <c r="O47" s="161">
        <f t="shared" si="5"/>
        <v>2.3999999999999998E-3</v>
      </c>
      <c r="P47" s="161">
        <v>0</v>
      </c>
      <c r="Q47" s="161">
        <f t="shared" si="6"/>
        <v>0</v>
      </c>
      <c r="R47" s="161"/>
      <c r="S47" s="161"/>
      <c r="T47" s="162">
        <v>0</v>
      </c>
      <c r="U47" s="161">
        <f t="shared" si="7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178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>
        <v>31</v>
      </c>
      <c r="B48" s="158" t="s">
        <v>179</v>
      </c>
      <c r="C48" s="191" t="s">
        <v>180</v>
      </c>
      <c r="D48" s="160" t="s">
        <v>151</v>
      </c>
      <c r="E48" s="166">
        <v>0.75</v>
      </c>
      <c r="F48" s="168">
        <f t="shared" si="0"/>
        <v>0</v>
      </c>
      <c r="G48" s="169">
        <f t="shared" si="1"/>
        <v>0</v>
      </c>
      <c r="H48" s="169"/>
      <c r="I48" s="169">
        <f t="shared" si="2"/>
        <v>0</v>
      </c>
      <c r="J48" s="169"/>
      <c r="K48" s="169">
        <f t="shared" si="3"/>
        <v>0</v>
      </c>
      <c r="L48" s="169">
        <v>21</v>
      </c>
      <c r="M48" s="169">
        <f t="shared" si="4"/>
        <v>0</v>
      </c>
      <c r="N48" s="161">
        <v>0</v>
      </c>
      <c r="O48" s="161">
        <f t="shared" si="5"/>
        <v>0</v>
      </c>
      <c r="P48" s="161">
        <v>0</v>
      </c>
      <c r="Q48" s="161">
        <f t="shared" si="6"/>
        <v>0</v>
      </c>
      <c r="R48" s="161"/>
      <c r="S48" s="161"/>
      <c r="T48" s="162">
        <v>1.629</v>
      </c>
      <c r="U48" s="161">
        <f t="shared" si="7"/>
        <v>1.22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>
      <c r="A49" s="153" t="s">
        <v>109</v>
      </c>
      <c r="B49" s="159" t="s">
        <v>72</v>
      </c>
      <c r="C49" s="192" t="s">
        <v>73</v>
      </c>
      <c r="D49" s="163"/>
      <c r="E49" s="167"/>
      <c r="F49" s="170"/>
      <c r="G49" s="170">
        <f>SUMIF(AE50:AE54,"&lt;&gt;NOR",G50:G54)</f>
        <v>0</v>
      </c>
      <c r="H49" s="170"/>
      <c r="I49" s="170">
        <f>SUM(I50:I54)</f>
        <v>0</v>
      </c>
      <c r="J49" s="170"/>
      <c r="K49" s="170">
        <f>SUM(K50:K54)</f>
        <v>0</v>
      </c>
      <c r="L49" s="170"/>
      <c r="M49" s="170">
        <f>SUM(M50:M54)</f>
        <v>0</v>
      </c>
      <c r="N49" s="164"/>
      <c r="O49" s="164">
        <f>SUM(O50:O54)</f>
        <v>8.8679999999999995E-2</v>
      </c>
      <c r="P49" s="164"/>
      <c r="Q49" s="164">
        <f>SUM(Q50:Q54)</f>
        <v>0</v>
      </c>
      <c r="R49" s="164"/>
      <c r="S49" s="164"/>
      <c r="T49" s="165"/>
      <c r="U49" s="164">
        <f>SUM(U50:U54)</f>
        <v>8.8000000000000007</v>
      </c>
      <c r="AE49" t="s">
        <v>110</v>
      </c>
    </row>
    <row r="50" spans="1:60" outlineLevel="1">
      <c r="A50" s="152">
        <v>32</v>
      </c>
      <c r="B50" s="158" t="s">
        <v>181</v>
      </c>
      <c r="C50" s="191" t="s">
        <v>182</v>
      </c>
      <c r="D50" s="160" t="s">
        <v>119</v>
      </c>
      <c r="E50" s="166">
        <v>4</v>
      </c>
      <c r="F50" s="168">
        <f>H50+J50</f>
        <v>0</v>
      </c>
      <c r="G50" s="169">
        <f>ROUND(E50*F50,2)</f>
        <v>0</v>
      </c>
      <c r="H50" s="169"/>
      <c r="I50" s="169">
        <f>ROUND(E50*H50,2)</f>
        <v>0</v>
      </c>
      <c r="J50" s="169"/>
      <c r="K50" s="169">
        <f>ROUND(E50*J50,2)</f>
        <v>0</v>
      </c>
      <c r="L50" s="169">
        <v>21</v>
      </c>
      <c r="M50" s="169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1.45</v>
      </c>
      <c r="U50" s="161">
        <f>ROUND(E50*T50,2)</f>
        <v>5.8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33</v>
      </c>
      <c r="B51" s="158" t="s">
        <v>183</v>
      </c>
      <c r="C51" s="191" t="s">
        <v>184</v>
      </c>
      <c r="D51" s="160" t="s">
        <v>119</v>
      </c>
      <c r="E51" s="166">
        <v>2</v>
      </c>
      <c r="F51" s="168">
        <f>H51+J51</f>
        <v>0</v>
      </c>
      <c r="G51" s="169">
        <f>ROUND(E51*F51,2)</f>
        <v>0</v>
      </c>
      <c r="H51" s="169"/>
      <c r="I51" s="169">
        <f>ROUND(E51*H51,2)</f>
        <v>0</v>
      </c>
      <c r="J51" s="169"/>
      <c r="K51" s="169">
        <f>ROUND(E51*J51,2)</f>
        <v>0</v>
      </c>
      <c r="L51" s="169">
        <v>21</v>
      </c>
      <c r="M51" s="169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1.5</v>
      </c>
      <c r="U51" s="161">
        <f>ROUND(E51*T51,2)</f>
        <v>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34</v>
      </c>
      <c r="B52" s="158" t="s">
        <v>185</v>
      </c>
      <c r="C52" s="191" t="s">
        <v>186</v>
      </c>
      <c r="D52" s="160" t="s">
        <v>119</v>
      </c>
      <c r="E52" s="166">
        <v>6</v>
      </c>
      <c r="F52" s="168">
        <f>H52+J52</f>
        <v>0</v>
      </c>
      <c r="G52" s="169">
        <f>ROUND(E52*F52,2)</f>
        <v>0</v>
      </c>
      <c r="H52" s="169"/>
      <c r="I52" s="169">
        <f>ROUND(E52*H52,2)</f>
        <v>0</v>
      </c>
      <c r="J52" s="169"/>
      <c r="K52" s="169">
        <f>ROUND(E52*J52,2)</f>
        <v>0</v>
      </c>
      <c r="L52" s="169">
        <v>21</v>
      </c>
      <c r="M52" s="169">
        <f>G52*(1+L52/100)</f>
        <v>0</v>
      </c>
      <c r="N52" s="161">
        <v>1.38E-2</v>
      </c>
      <c r="O52" s="161">
        <f>ROUND(E52*N52,5)</f>
        <v>8.2799999999999999E-2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178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35</v>
      </c>
      <c r="B53" s="158" t="s">
        <v>187</v>
      </c>
      <c r="C53" s="191" t="s">
        <v>188</v>
      </c>
      <c r="D53" s="160" t="s">
        <v>119</v>
      </c>
      <c r="E53" s="166">
        <v>4</v>
      </c>
      <c r="F53" s="168">
        <f>H53+J53</f>
        <v>0</v>
      </c>
      <c r="G53" s="169">
        <f>ROUND(E53*F53,2)</f>
        <v>0</v>
      </c>
      <c r="H53" s="169"/>
      <c r="I53" s="169">
        <f>ROUND(E53*H53,2)</f>
        <v>0</v>
      </c>
      <c r="J53" s="169"/>
      <c r="K53" s="169">
        <f>ROUND(E53*J53,2)</f>
        <v>0</v>
      </c>
      <c r="L53" s="169">
        <v>21</v>
      </c>
      <c r="M53" s="169">
        <f>G53*(1+L53/100)</f>
        <v>0</v>
      </c>
      <c r="N53" s="161">
        <v>8.0000000000000004E-4</v>
      </c>
      <c r="O53" s="161">
        <f>ROUND(E53*N53,5)</f>
        <v>3.2000000000000002E-3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178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>
        <v>36</v>
      </c>
      <c r="B54" s="158" t="s">
        <v>189</v>
      </c>
      <c r="C54" s="191" t="s">
        <v>190</v>
      </c>
      <c r="D54" s="160" t="s">
        <v>119</v>
      </c>
      <c r="E54" s="166">
        <v>2</v>
      </c>
      <c r="F54" s="168">
        <f>H54+J54</f>
        <v>0</v>
      </c>
      <c r="G54" s="169">
        <f>ROUND(E54*F54,2)</f>
        <v>0</v>
      </c>
      <c r="H54" s="169"/>
      <c r="I54" s="169">
        <f>ROUND(E54*H54,2)</f>
        <v>0</v>
      </c>
      <c r="J54" s="169"/>
      <c r="K54" s="169">
        <f>ROUND(E54*J54,2)</f>
        <v>0</v>
      </c>
      <c r="L54" s="169">
        <v>21</v>
      </c>
      <c r="M54" s="169">
        <f>G54*(1+L54/100)</f>
        <v>0</v>
      </c>
      <c r="N54" s="161">
        <v>1.34E-3</v>
      </c>
      <c r="O54" s="161">
        <f>ROUND(E54*N54,5)</f>
        <v>2.6800000000000001E-3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178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109</v>
      </c>
      <c r="B55" s="159" t="s">
        <v>74</v>
      </c>
      <c r="C55" s="192" t="s">
        <v>75</v>
      </c>
      <c r="D55" s="163"/>
      <c r="E55" s="167"/>
      <c r="F55" s="170"/>
      <c r="G55" s="170">
        <f>SUMIF(AE56:AE61,"&lt;&gt;NOR",G56:G61)</f>
        <v>0</v>
      </c>
      <c r="H55" s="170"/>
      <c r="I55" s="170">
        <f>SUM(I56:I61)</f>
        <v>0</v>
      </c>
      <c r="J55" s="170"/>
      <c r="K55" s="170">
        <f>SUM(K56:K61)</f>
        <v>0</v>
      </c>
      <c r="L55" s="170"/>
      <c r="M55" s="170">
        <f>SUM(M56:M61)</f>
        <v>0</v>
      </c>
      <c r="N55" s="164"/>
      <c r="O55" s="164">
        <f>SUM(O56:O61)</f>
        <v>0.33927999999999997</v>
      </c>
      <c r="P55" s="164"/>
      <c r="Q55" s="164">
        <f>SUM(Q56:Q61)</f>
        <v>0</v>
      </c>
      <c r="R55" s="164"/>
      <c r="S55" s="164"/>
      <c r="T55" s="165"/>
      <c r="U55" s="164">
        <f>SUM(U56:U61)</f>
        <v>22.55</v>
      </c>
      <c r="AE55" t="s">
        <v>110</v>
      </c>
    </row>
    <row r="56" spans="1:60" outlineLevel="1">
      <c r="A56" s="152">
        <v>37</v>
      </c>
      <c r="B56" s="158" t="s">
        <v>191</v>
      </c>
      <c r="C56" s="191" t="s">
        <v>192</v>
      </c>
      <c r="D56" s="160" t="s">
        <v>113</v>
      </c>
      <c r="E56" s="166">
        <v>14.7</v>
      </c>
      <c r="F56" s="168">
        <f t="shared" ref="F56:F61" si="8">H56+J56</f>
        <v>0</v>
      </c>
      <c r="G56" s="169">
        <f t="shared" ref="G56:G61" si="9">ROUND(E56*F56,2)</f>
        <v>0</v>
      </c>
      <c r="H56" s="169"/>
      <c r="I56" s="169">
        <f t="shared" ref="I56:I61" si="10">ROUND(E56*H56,2)</f>
        <v>0</v>
      </c>
      <c r="J56" s="169"/>
      <c r="K56" s="169">
        <f t="shared" ref="K56:K61" si="11">ROUND(E56*J56,2)</f>
        <v>0</v>
      </c>
      <c r="L56" s="169">
        <v>21</v>
      </c>
      <c r="M56" s="169">
        <f t="shared" ref="M56:M61" si="12">G56*(1+L56/100)</f>
        <v>0</v>
      </c>
      <c r="N56" s="161">
        <v>0</v>
      </c>
      <c r="O56" s="161">
        <f t="shared" ref="O56:O61" si="13">ROUND(E56*N56,5)</f>
        <v>0</v>
      </c>
      <c r="P56" s="161">
        <v>0</v>
      </c>
      <c r="Q56" s="161">
        <f t="shared" ref="Q56:Q61" si="14">ROUND(E56*P56,5)</f>
        <v>0</v>
      </c>
      <c r="R56" s="161"/>
      <c r="S56" s="161"/>
      <c r="T56" s="162">
        <v>0.255</v>
      </c>
      <c r="U56" s="161">
        <f t="shared" ref="U56:U61" si="15">ROUND(E56*T56,2)</f>
        <v>3.75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114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38</v>
      </c>
      <c r="B57" s="158" t="s">
        <v>193</v>
      </c>
      <c r="C57" s="191" t="s">
        <v>194</v>
      </c>
      <c r="D57" s="160" t="s">
        <v>113</v>
      </c>
      <c r="E57" s="166">
        <v>14.7</v>
      </c>
      <c r="F57" s="168">
        <f t="shared" si="8"/>
        <v>0</v>
      </c>
      <c r="G57" s="169">
        <f t="shared" si="9"/>
        <v>0</v>
      </c>
      <c r="H57" s="169"/>
      <c r="I57" s="169">
        <f t="shared" si="10"/>
        <v>0</v>
      </c>
      <c r="J57" s="169"/>
      <c r="K57" s="169">
        <f t="shared" si="11"/>
        <v>0</v>
      </c>
      <c r="L57" s="169">
        <v>21</v>
      </c>
      <c r="M57" s="169">
        <f t="shared" si="12"/>
        <v>0</v>
      </c>
      <c r="N57" s="161">
        <v>2.1000000000000001E-4</v>
      </c>
      <c r="O57" s="161">
        <f t="shared" si="13"/>
        <v>3.0899999999999999E-3</v>
      </c>
      <c r="P57" s="161">
        <v>0</v>
      </c>
      <c r="Q57" s="161">
        <f t="shared" si="14"/>
        <v>0</v>
      </c>
      <c r="R57" s="161"/>
      <c r="S57" s="161"/>
      <c r="T57" s="162">
        <v>0.05</v>
      </c>
      <c r="U57" s="161">
        <f t="shared" si="15"/>
        <v>0.74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0.399999999999999" outlineLevel="1">
      <c r="A58" s="152">
        <v>39</v>
      </c>
      <c r="B58" s="158" t="s">
        <v>195</v>
      </c>
      <c r="C58" s="191" t="s">
        <v>196</v>
      </c>
      <c r="D58" s="160" t="s">
        <v>113</v>
      </c>
      <c r="E58" s="166">
        <v>14.7</v>
      </c>
      <c r="F58" s="168">
        <f t="shared" si="8"/>
        <v>0</v>
      </c>
      <c r="G58" s="169">
        <f t="shared" si="9"/>
        <v>0</v>
      </c>
      <c r="H58" s="169"/>
      <c r="I58" s="169">
        <f t="shared" si="10"/>
        <v>0</v>
      </c>
      <c r="J58" s="169"/>
      <c r="K58" s="169">
        <f t="shared" si="11"/>
        <v>0</v>
      </c>
      <c r="L58" s="169">
        <v>21</v>
      </c>
      <c r="M58" s="169">
        <f t="shared" si="12"/>
        <v>0</v>
      </c>
      <c r="N58" s="161">
        <v>3.5200000000000001E-3</v>
      </c>
      <c r="O58" s="161">
        <f t="shared" si="13"/>
        <v>5.1740000000000001E-2</v>
      </c>
      <c r="P58" s="161">
        <v>0</v>
      </c>
      <c r="Q58" s="161">
        <f t="shared" si="14"/>
        <v>0</v>
      </c>
      <c r="R58" s="161"/>
      <c r="S58" s="161"/>
      <c r="T58" s="162">
        <v>0.97</v>
      </c>
      <c r="U58" s="161">
        <f t="shared" si="15"/>
        <v>14.26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40</v>
      </c>
      <c r="B59" s="158" t="s">
        <v>197</v>
      </c>
      <c r="C59" s="191" t="s">
        <v>198</v>
      </c>
      <c r="D59" s="160" t="s">
        <v>113</v>
      </c>
      <c r="E59" s="166">
        <v>14.7</v>
      </c>
      <c r="F59" s="168">
        <f t="shared" si="8"/>
        <v>0</v>
      </c>
      <c r="G59" s="169">
        <f t="shared" si="9"/>
        <v>0</v>
      </c>
      <c r="H59" s="169"/>
      <c r="I59" s="169">
        <f t="shared" si="10"/>
        <v>0</v>
      </c>
      <c r="J59" s="169"/>
      <c r="K59" s="169">
        <f t="shared" si="11"/>
        <v>0</v>
      </c>
      <c r="L59" s="169">
        <v>21</v>
      </c>
      <c r="M59" s="169">
        <f t="shared" si="12"/>
        <v>0</v>
      </c>
      <c r="N59" s="161">
        <v>1.9199999999999998E-2</v>
      </c>
      <c r="O59" s="161">
        <f t="shared" si="13"/>
        <v>0.28223999999999999</v>
      </c>
      <c r="P59" s="161">
        <v>0</v>
      </c>
      <c r="Q59" s="161">
        <f t="shared" si="14"/>
        <v>0</v>
      </c>
      <c r="R59" s="161"/>
      <c r="S59" s="161"/>
      <c r="T59" s="162">
        <v>0</v>
      </c>
      <c r="U59" s="161">
        <f t="shared" si="15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178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2">
        <v>41</v>
      </c>
      <c r="B60" s="158" t="s">
        <v>199</v>
      </c>
      <c r="C60" s="191" t="s">
        <v>200</v>
      </c>
      <c r="D60" s="160" t="s">
        <v>0</v>
      </c>
      <c r="E60" s="166">
        <v>23.487870000000001</v>
      </c>
      <c r="F60" s="168">
        <f t="shared" si="8"/>
        <v>0</v>
      </c>
      <c r="G60" s="169">
        <f t="shared" si="9"/>
        <v>0</v>
      </c>
      <c r="H60" s="169"/>
      <c r="I60" s="169">
        <f t="shared" si="10"/>
        <v>0</v>
      </c>
      <c r="J60" s="169"/>
      <c r="K60" s="169">
        <f t="shared" si="11"/>
        <v>0</v>
      </c>
      <c r="L60" s="169">
        <v>21</v>
      </c>
      <c r="M60" s="169">
        <f t="shared" si="12"/>
        <v>0</v>
      </c>
      <c r="N60" s="161">
        <v>0</v>
      </c>
      <c r="O60" s="161">
        <f t="shared" si="13"/>
        <v>0</v>
      </c>
      <c r="P60" s="161">
        <v>0</v>
      </c>
      <c r="Q60" s="161">
        <f t="shared" si="14"/>
        <v>0</v>
      </c>
      <c r="R60" s="161"/>
      <c r="S60" s="161"/>
      <c r="T60" s="162">
        <v>0</v>
      </c>
      <c r="U60" s="161">
        <f t="shared" si="15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0.399999999999999" outlineLevel="1">
      <c r="A61" s="152">
        <v>42</v>
      </c>
      <c r="B61" s="158" t="s">
        <v>201</v>
      </c>
      <c r="C61" s="191" t="s">
        <v>202</v>
      </c>
      <c r="D61" s="160" t="s">
        <v>203</v>
      </c>
      <c r="E61" s="166">
        <v>27.68</v>
      </c>
      <c r="F61" s="168">
        <f t="shared" si="8"/>
        <v>0</v>
      </c>
      <c r="G61" s="169">
        <f t="shared" si="9"/>
        <v>0</v>
      </c>
      <c r="H61" s="169"/>
      <c r="I61" s="169">
        <f t="shared" si="10"/>
        <v>0</v>
      </c>
      <c r="J61" s="169"/>
      <c r="K61" s="169">
        <f t="shared" si="11"/>
        <v>0</v>
      </c>
      <c r="L61" s="169">
        <v>21</v>
      </c>
      <c r="M61" s="169">
        <f t="shared" si="12"/>
        <v>0</v>
      </c>
      <c r="N61" s="161">
        <v>8.0000000000000007E-5</v>
      </c>
      <c r="O61" s="161">
        <f t="shared" si="13"/>
        <v>2.2100000000000002E-3</v>
      </c>
      <c r="P61" s="161">
        <v>0</v>
      </c>
      <c r="Q61" s="161">
        <f t="shared" si="14"/>
        <v>0</v>
      </c>
      <c r="R61" s="161"/>
      <c r="S61" s="161"/>
      <c r="T61" s="162">
        <v>0.13719999999999999</v>
      </c>
      <c r="U61" s="161">
        <f t="shared" si="15"/>
        <v>3.8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3" t="s">
        <v>109</v>
      </c>
      <c r="B62" s="159" t="s">
        <v>76</v>
      </c>
      <c r="C62" s="192" t="s">
        <v>77</v>
      </c>
      <c r="D62" s="163"/>
      <c r="E62" s="167"/>
      <c r="F62" s="170"/>
      <c r="G62" s="170">
        <f>SUMIF(AE63:AE66,"&lt;&gt;NOR",G63:G66)</f>
        <v>0</v>
      </c>
      <c r="H62" s="170"/>
      <c r="I62" s="170">
        <f>SUM(I63:I66)</f>
        <v>0</v>
      </c>
      <c r="J62" s="170"/>
      <c r="K62" s="170">
        <f>SUM(K63:K66)</f>
        <v>0</v>
      </c>
      <c r="L62" s="170"/>
      <c r="M62" s="170">
        <f>SUM(M63:M66)</f>
        <v>0</v>
      </c>
      <c r="N62" s="164"/>
      <c r="O62" s="164">
        <f>SUM(O63:O66)</f>
        <v>1.33087</v>
      </c>
      <c r="P62" s="164"/>
      <c r="Q62" s="164">
        <f>SUM(Q63:Q66)</f>
        <v>0</v>
      </c>
      <c r="R62" s="164"/>
      <c r="S62" s="164"/>
      <c r="T62" s="165"/>
      <c r="U62" s="164">
        <f>SUM(U63:U66)</f>
        <v>91.35</v>
      </c>
      <c r="AE62" t="s">
        <v>110</v>
      </c>
    </row>
    <row r="63" spans="1:60" outlineLevel="1">
      <c r="A63" s="152">
        <v>43</v>
      </c>
      <c r="B63" s="158" t="s">
        <v>204</v>
      </c>
      <c r="C63" s="191" t="s">
        <v>205</v>
      </c>
      <c r="D63" s="160" t="s">
        <v>113</v>
      </c>
      <c r="E63" s="166">
        <v>94.031999999999996</v>
      </c>
      <c r="F63" s="168">
        <f>H63+J63</f>
        <v>0</v>
      </c>
      <c r="G63" s="169">
        <f>ROUND(E63*F63,2)</f>
        <v>0</v>
      </c>
      <c r="H63" s="169"/>
      <c r="I63" s="169">
        <f>ROUND(E63*H63,2)</f>
        <v>0</v>
      </c>
      <c r="J63" s="169"/>
      <c r="K63" s="169">
        <f>ROUND(E63*J63,2)</f>
        <v>0</v>
      </c>
      <c r="L63" s="169">
        <v>21</v>
      </c>
      <c r="M63" s="169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0.33</v>
      </c>
      <c r="U63" s="161">
        <f>ROUND(E63*T63,2)</f>
        <v>31.03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114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0.399999999999999" outlineLevel="1">
      <c r="A64" s="152">
        <v>44</v>
      </c>
      <c r="B64" s="158" t="s">
        <v>206</v>
      </c>
      <c r="C64" s="191" t="s">
        <v>207</v>
      </c>
      <c r="D64" s="160" t="s">
        <v>113</v>
      </c>
      <c r="E64" s="166">
        <v>56.131</v>
      </c>
      <c r="F64" s="168">
        <f>H64+J64</f>
        <v>0</v>
      </c>
      <c r="G64" s="169">
        <f>ROUND(E64*F64,2)</f>
        <v>0</v>
      </c>
      <c r="H64" s="169"/>
      <c r="I64" s="169">
        <f>ROUND(E64*H64,2)</f>
        <v>0</v>
      </c>
      <c r="J64" s="169"/>
      <c r="K64" s="169">
        <f>ROUND(E64*J64,2)</f>
        <v>0</v>
      </c>
      <c r="L64" s="169">
        <v>21</v>
      </c>
      <c r="M64" s="169">
        <f>G64*(1+L64/100)</f>
        <v>0</v>
      </c>
      <c r="N64" s="161">
        <v>4.5100000000000001E-3</v>
      </c>
      <c r="O64" s="161">
        <f>ROUND(E64*N64,5)</f>
        <v>0.25314999999999999</v>
      </c>
      <c r="P64" s="161">
        <v>0</v>
      </c>
      <c r="Q64" s="161">
        <f>ROUND(E64*P64,5)</f>
        <v>0</v>
      </c>
      <c r="R64" s="161"/>
      <c r="S64" s="161"/>
      <c r="T64" s="162">
        <v>1.0746</v>
      </c>
      <c r="U64" s="161">
        <f>ROUND(E64*T64,2)</f>
        <v>60.32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45</v>
      </c>
      <c r="B65" s="158" t="s">
        <v>208</v>
      </c>
      <c r="C65" s="191" t="s">
        <v>209</v>
      </c>
      <c r="D65" s="160" t="s">
        <v>113</v>
      </c>
      <c r="E65" s="166">
        <v>56.131</v>
      </c>
      <c r="F65" s="168">
        <f>H65+J65</f>
        <v>0</v>
      </c>
      <c r="G65" s="169">
        <f>ROUND(E65*F65,2)</f>
        <v>0</v>
      </c>
      <c r="H65" s="169"/>
      <c r="I65" s="169">
        <f>ROUND(E65*H65,2)</f>
        <v>0</v>
      </c>
      <c r="J65" s="169"/>
      <c r="K65" s="169">
        <f>ROUND(E65*J65,2)</f>
        <v>0</v>
      </c>
      <c r="L65" s="169">
        <v>21</v>
      </c>
      <c r="M65" s="169">
        <f>G65*(1+L65/100)</f>
        <v>0</v>
      </c>
      <c r="N65" s="161">
        <v>1.9199999999999998E-2</v>
      </c>
      <c r="O65" s="161">
        <f>ROUND(E65*N65,5)</f>
        <v>1.07772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178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46</v>
      </c>
      <c r="B66" s="158" t="s">
        <v>210</v>
      </c>
      <c r="C66" s="191" t="s">
        <v>211</v>
      </c>
      <c r="D66" s="160" t="s">
        <v>0</v>
      </c>
      <c r="E66" s="166">
        <v>87.620599999999996</v>
      </c>
      <c r="F66" s="168">
        <f>H66+J66</f>
        <v>0</v>
      </c>
      <c r="G66" s="169">
        <f>ROUND(E66*F66,2)</f>
        <v>0</v>
      </c>
      <c r="H66" s="169"/>
      <c r="I66" s="169">
        <f>ROUND(E66*H66,2)</f>
        <v>0</v>
      </c>
      <c r="J66" s="169"/>
      <c r="K66" s="169">
        <f>ROUND(E66*J66,2)</f>
        <v>0</v>
      </c>
      <c r="L66" s="169">
        <v>21</v>
      </c>
      <c r="M66" s="169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0</v>
      </c>
      <c r="U66" s="161">
        <f>ROUND(E66*T66,2)</f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>
      <c r="A67" s="153" t="s">
        <v>109</v>
      </c>
      <c r="B67" s="159" t="s">
        <v>78</v>
      </c>
      <c r="C67" s="192" t="s">
        <v>79</v>
      </c>
      <c r="D67" s="163"/>
      <c r="E67" s="167"/>
      <c r="F67" s="170"/>
      <c r="G67" s="170">
        <f>SUMIF(AE68:AE69,"&lt;&gt;NOR",G68:G69)</f>
        <v>0</v>
      </c>
      <c r="H67" s="170"/>
      <c r="I67" s="170">
        <f>SUM(I68:I69)</f>
        <v>0</v>
      </c>
      <c r="J67" s="170"/>
      <c r="K67" s="170">
        <f>SUM(K68:K69)</f>
        <v>0</v>
      </c>
      <c r="L67" s="170"/>
      <c r="M67" s="170">
        <f>SUM(M68:M69)</f>
        <v>0</v>
      </c>
      <c r="N67" s="164"/>
      <c r="O67" s="164">
        <f>SUM(O68:O69)</f>
        <v>9.1000000000000004E-3</v>
      </c>
      <c r="P67" s="164"/>
      <c r="Q67" s="164">
        <f>SUM(Q68:Q69)</f>
        <v>0</v>
      </c>
      <c r="R67" s="164"/>
      <c r="S67" s="164"/>
      <c r="T67" s="165"/>
      <c r="U67" s="164">
        <f>SUM(U68:U69)</f>
        <v>3.4</v>
      </c>
      <c r="AE67" t="s">
        <v>110</v>
      </c>
    </row>
    <row r="68" spans="1:60" outlineLevel="1">
      <c r="A68" s="152">
        <v>47</v>
      </c>
      <c r="B68" s="158" t="s">
        <v>212</v>
      </c>
      <c r="C68" s="191" t="s">
        <v>213</v>
      </c>
      <c r="D68" s="160" t="s">
        <v>113</v>
      </c>
      <c r="E68" s="166">
        <v>25.2912</v>
      </c>
      <c r="F68" s="168">
        <f>H68+J68</f>
        <v>0</v>
      </c>
      <c r="G68" s="169">
        <f>ROUND(E68*F68,2)</f>
        <v>0</v>
      </c>
      <c r="H68" s="169"/>
      <c r="I68" s="169">
        <f>ROUND(E68*H68,2)</f>
        <v>0</v>
      </c>
      <c r="J68" s="169"/>
      <c r="K68" s="169">
        <f>ROUND(E68*J68,2)</f>
        <v>0</v>
      </c>
      <c r="L68" s="169">
        <v>21</v>
      </c>
      <c r="M68" s="169">
        <f>G68*(1+L68/100)</f>
        <v>0</v>
      </c>
      <c r="N68" s="161">
        <v>6.9999999999999994E-5</v>
      </c>
      <c r="O68" s="161">
        <f>ROUND(E68*N68,5)</f>
        <v>1.7700000000000001E-3</v>
      </c>
      <c r="P68" s="161">
        <v>0</v>
      </c>
      <c r="Q68" s="161">
        <f>ROUND(E68*P68,5)</f>
        <v>0</v>
      </c>
      <c r="R68" s="161"/>
      <c r="S68" s="161"/>
      <c r="T68" s="162">
        <v>3.2480000000000002E-2</v>
      </c>
      <c r="U68" s="161">
        <f>ROUND(E68*T68,2)</f>
        <v>0.82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48</v>
      </c>
      <c r="B69" s="158" t="s">
        <v>214</v>
      </c>
      <c r="C69" s="191" t="s">
        <v>215</v>
      </c>
      <c r="D69" s="160" t="s">
        <v>113</v>
      </c>
      <c r="E69" s="166">
        <v>25.2912</v>
      </c>
      <c r="F69" s="168">
        <f>H69+J69</f>
        <v>0</v>
      </c>
      <c r="G69" s="169">
        <f>ROUND(E69*F69,2)</f>
        <v>0</v>
      </c>
      <c r="H69" s="169"/>
      <c r="I69" s="169">
        <f>ROUND(E69*H69,2)</f>
        <v>0</v>
      </c>
      <c r="J69" s="169"/>
      <c r="K69" s="169">
        <f>ROUND(E69*J69,2)</f>
        <v>0</v>
      </c>
      <c r="L69" s="169">
        <v>21</v>
      </c>
      <c r="M69" s="169">
        <f>G69*(1+L69/100)</f>
        <v>0</v>
      </c>
      <c r="N69" s="161">
        <v>2.9E-4</v>
      </c>
      <c r="O69" s="161">
        <f>ROUND(E69*N69,5)</f>
        <v>7.3299999999999997E-3</v>
      </c>
      <c r="P69" s="161">
        <v>0</v>
      </c>
      <c r="Q69" s="161">
        <f>ROUND(E69*P69,5)</f>
        <v>0</v>
      </c>
      <c r="R69" s="161"/>
      <c r="S69" s="161"/>
      <c r="T69" s="162">
        <v>0.10191</v>
      </c>
      <c r="U69" s="161">
        <f>ROUND(E69*T69,2)</f>
        <v>2.58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>
      <c r="A70" s="153" t="s">
        <v>109</v>
      </c>
      <c r="B70" s="159" t="s">
        <v>80</v>
      </c>
      <c r="C70" s="192" t="s">
        <v>81</v>
      </c>
      <c r="D70" s="163"/>
      <c r="E70" s="167"/>
      <c r="F70" s="170"/>
      <c r="G70" s="170">
        <f>SUMIF(AE71:AE76,"&lt;&gt;NOR",G71:G76)</f>
        <v>0</v>
      </c>
      <c r="H70" s="170"/>
      <c r="I70" s="170">
        <f>SUM(I71:I76)</f>
        <v>0</v>
      </c>
      <c r="J70" s="170"/>
      <c r="K70" s="170">
        <f>SUM(K71:K76)</f>
        <v>0</v>
      </c>
      <c r="L70" s="170"/>
      <c r="M70" s="170">
        <f>SUM(M71:M76)</f>
        <v>0</v>
      </c>
      <c r="N70" s="164"/>
      <c r="O70" s="164">
        <f>SUM(O71:O76)</f>
        <v>0</v>
      </c>
      <c r="P70" s="164"/>
      <c r="Q70" s="164">
        <f>SUM(Q71:Q76)</f>
        <v>0</v>
      </c>
      <c r="R70" s="164"/>
      <c r="S70" s="164"/>
      <c r="T70" s="165"/>
      <c r="U70" s="164">
        <f>SUM(U71:U76)</f>
        <v>20.990000000000002</v>
      </c>
      <c r="AE70" t="s">
        <v>110</v>
      </c>
    </row>
    <row r="71" spans="1:60" outlineLevel="1">
      <c r="A71" s="152">
        <v>49</v>
      </c>
      <c r="B71" s="158" t="s">
        <v>216</v>
      </c>
      <c r="C71" s="191" t="s">
        <v>217</v>
      </c>
      <c r="D71" s="160" t="s">
        <v>151</v>
      </c>
      <c r="E71" s="166">
        <v>8.3000000000000007</v>
      </c>
      <c r="F71" s="168">
        <f t="shared" ref="F71:F76" si="16">H71+J71</f>
        <v>0</v>
      </c>
      <c r="G71" s="169">
        <f t="shared" ref="G71:G76" si="17">ROUND(E71*F71,2)</f>
        <v>0</v>
      </c>
      <c r="H71" s="169"/>
      <c r="I71" s="169">
        <f t="shared" ref="I71:I76" si="18">ROUND(E71*H71,2)</f>
        <v>0</v>
      </c>
      <c r="J71" s="169"/>
      <c r="K71" s="169">
        <f t="shared" ref="K71:K76" si="19">ROUND(E71*J71,2)</f>
        <v>0</v>
      </c>
      <c r="L71" s="169">
        <v>21</v>
      </c>
      <c r="M71" s="169">
        <f t="shared" ref="M71:M76" si="20">G71*(1+L71/100)</f>
        <v>0</v>
      </c>
      <c r="N71" s="161">
        <v>0</v>
      </c>
      <c r="O71" s="161">
        <f t="shared" ref="O71:O76" si="21">ROUND(E71*N71,5)</f>
        <v>0</v>
      </c>
      <c r="P71" s="161">
        <v>0</v>
      </c>
      <c r="Q71" s="161">
        <f t="shared" ref="Q71:Q76" si="22">ROUND(E71*P71,5)</f>
        <v>0</v>
      </c>
      <c r="R71" s="161"/>
      <c r="S71" s="161"/>
      <c r="T71" s="162">
        <v>0.16400000000000001</v>
      </c>
      <c r="U71" s="161">
        <f t="shared" ref="U71:U76" si="23">ROUND(E71*T71,2)</f>
        <v>1.36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2">
        <v>50</v>
      </c>
      <c r="B72" s="158" t="s">
        <v>218</v>
      </c>
      <c r="C72" s="191" t="s">
        <v>219</v>
      </c>
      <c r="D72" s="160" t="s">
        <v>151</v>
      </c>
      <c r="E72" s="166">
        <v>8.3000000000000007</v>
      </c>
      <c r="F72" s="168">
        <f t="shared" si="16"/>
        <v>0</v>
      </c>
      <c r="G72" s="169">
        <f t="shared" si="17"/>
        <v>0</v>
      </c>
      <c r="H72" s="169"/>
      <c r="I72" s="169">
        <f t="shared" si="18"/>
        <v>0</v>
      </c>
      <c r="J72" s="169"/>
      <c r="K72" s="169">
        <f t="shared" si="19"/>
        <v>0</v>
      </c>
      <c r="L72" s="169">
        <v>21</v>
      </c>
      <c r="M72" s="169">
        <f t="shared" si="20"/>
        <v>0</v>
      </c>
      <c r="N72" s="161">
        <v>0</v>
      </c>
      <c r="O72" s="161">
        <f t="shared" si="21"/>
        <v>0</v>
      </c>
      <c r="P72" s="161">
        <v>0</v>
      </c>
      <c r="Q72" s="161">
        <f t="shared" si="22"/>
        <v>0</v>
      </c>
      <c r="R72" s="161"/>
      <c r="S72" s="161"/>
      <c r="T72" s="162">
        <v>0.93300000000000005</v>
      </c>
      <c r="U72" s="161">
        <f t="shared" si="23"/>
        <v>7.74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51</v>
      </c>
      <c r="B73" s="158" t="s">
        <v>220</v>
      </c>
      <c r="C73" s="191" t="s">
        <v>221</v>
      </c>
      <c r="D73" s="160" t="s">
        <v>151</v>
      </c>
      <c r="E73" s="166">
        <v>8.3000000000000007</v>
      </c>
      <c r="F73" s="168">
        <f t="shared" si="16"/>
        <v>0</v>
      </c>
      <c r="G73" s="169">
        <f t="shared" si="17"/>
        <v>0</v>
      </c>
      <c r="H73" s="169"/>
      <c r="I73" s="169">
        <f t="shared" si="18"/>
        <v>0</v>
      </c>
      <c r="J73" s="169"/>
      <c r="K73" s="169">
        <f t="shared" si="19"/>
        <v>0</v>
      </c>
      <c r="L73" s="169">
        <v>21</v>
      </c>
      <c r="M73" s="169">
        <f t="shared" si="20"/>
        <v>0</v>
      </c>
      <c r="N73" s="161">
        <v>0</v>
      </c>
      <c r="O73" s="161">
        <f t="shared" si="21"/>
        <v>0</v>
      </c>
      <c r="P73" s="161">
        <v>0</v>
      </c>
      <c r="Q73" s="161">
        <f t="shared" si="22"/>
        <v>0</v>
      </c>
      <c r="R73" s="161"/>
      <c r="S73" s="161"/>
      <c r="T73" s="162">
        <v>0.49</v>
      </c>
      <c r="U73" s="161">
        <f t="shared" si="23"/>
        <v>4.07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114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52</v>
      </c>
      <c r="B74" s="158" t="s">
        <v>222</v>
      </c>
      <c r="C74" s="191" t="s">
        <v>223</v>
      </c>
      <c r="D74" s="160" t="s">
        <v>151</v>
      </c>
      <c r="E74" s="166">
        <v>16.5</v>
      </c>
      <c r="F74" s="168">
        <f t="shared" si="16"/>
        <v>0</v>
      </c>
      <c r="G74" s="169">
        <f t="shared" si="17"/>
        <v>0</v>
      </c>
      <c r="H74" s="169"/>
      <c r="I74" s="169">
        <f t="shared" si="18"/>
        <v>0</v>
      </c>
      <c r="J74" s="169"/>
      <c r="K74" s="169">
        <f t="shared" si="19"/>
        <v>0</v>
      </c>
      <c r="L74" s="169">
        <v>21</v>
      </c>
      <c r="M74" s="169">
        <f t="shared" si="20"/>
        <v>0</v>
      </c>
      <c r="N74" s="161">
        <v>0</v>
      </c>
      <c r="O74" s="161">
        <f t="shared" si="21"/>
        <v>0</v>
      </c>
      <c r="P74" s="161">
        <v>0</v>
      </c>
      <c r="Q74" s="161">
        <f t="shared" si="22"/>
        <v>0</v>
      </c>
      <c r="R74" s="161"/>
      <c r="S74" s="161"/>
      <c r="T74" s="162">
        <v>0</v>
      </c>
      <c r="U74" s="161">
        <f t="shared" si="23"/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>
        <v>53</v>
      </c>
      <c r="B75" s="158" t="s">
        <v>224</v>
      </c>
      <c r="C75" s="191" t="s">
        <v>225</v>
      </c>
      <c r="D75" s="160" t="s">
        <v>151</v>
      </c>
      <c r="E75" s="166">
        <v>8.3000000000000007</v>
      </c>
      <c r="F75" s="168">
        <f t="shared" si="16"/>
        <v>0</v>
      </c>
      <c r="G75" s="169">
        <f t="shared" si="17"/>
        <v>0</v>
      </c>
      <c r="H75" s="169"/>
      <c r="I75" s="169">
        <f t="shared" si="18"/>
        <v>0</v>
      </c>
      <c r="J75" s="169"/>
      <c r="K75" s="169">
        <f t="shared" si="19"/>
        <v>0</v>
      </c>
      <c r="L75" s="169">
        <v>21</v>
      </c>
      <c r="M75" s="169">
        <f t="shared" si="20"/>
        <v>0</v>
      </c>
      <c r="N75" s="161">
        <v>0</v>
      </c>
      <c r="O75" s="161">
        <f t="shared" si="21"/>
        <v>0</v>
      </c>
      <c r="P75" s="161">
        <v>0</v>
      </c>
      <c r="Q75" s="161">
        <f t="shared" si="22"/>
        <v>0</v>
      </c>
      <c r="R75" s="161"/>
      <c r="S75" s="161"/>
      <c r="T75" s="162">
        <v>0.94199999999999995</v>
      </c>
      <c r="U75" s="161">
        <f t="shared" si="23"/>
        <v>7.82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54</v>
      </c>
      <c r="B76" s="158" t="s">
        <v>226</v>
      </c>
      <c r="C76" s="191" t="s">
        <v>227</v>
      </c>
      <c r="D76" s="160" t="s">
        <v>151</v>
      </c>
      <c r="E76" s="166">
        <v>8.3000000000000007</v>
      </c>
      <c r="F76" s="168">
        <f t="shared" si="16"/>
        <v>0</v>
      </c>
      <c r="G76" s="169">
        <f t="shared" si="17"/>
        <v>0</v>
      </c>
      <c r="H76" s="169"/>
      <c r="I76" s="169">
        <f t="shared" si="18"/>
        <v>0</v>
      </c>
      <c r="J76" s="169"/>
      <c r="K76" s="169">
        <f t="shared" si="19"/>
        <v>0</v>
      </c>
      <c r="L76" s="169">
        <v>21</v>
      </c>
      <c r="M76" s="169">
        <f t="shared" si="20"/>
        <v>0</v>
      </c>
      <c r="N76" s="161">
        <v>0</v>
      </c>
      <c r="O76" s="161">
        <f t="shared" si="21"/>
        <v>0</v>
      </c>
      <c r="P76" s="161">
        <v>0</v>
      </c>
      <c r="Q76" s="161">
        <f t="shared" si="22"/>
        <v>0</v>
      </c>
      <c r="R76" s="161"/>
      <c r="S76" s="161"/>
      <c r="T76" s="162">
        <v>0</v>
      </c>
      <c r="U76" s="161">
        <f t="shared" si="23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>
      <c r="A77" s="153" t="s">
        <v>109</v>
      </c>
      <c r="B77" s="159" t="s">
        <v>82</v>
      </c>
      <c r="C77" s="192" t="s">
        <v>27</v>
      </c>
      <c r="D77" s="163"/>
      <c r="E77" s="167"/>
      <c r="F77" s="170"/>
      <c r="G77" s="170">
        <f>SUMIF(AE78:AE78,"&lt;&gt;NOR",G78:G78)</f>
        <v>0</v>
      </c>
      <c r="H77" s="170"/>
      <c r="I77" s="170">
        <f>SUM(I78:I78)</f>
        <v>0</v>
      </c>
      <c r="J77" s="170"/>
      <c r="K77" s="170">
        <f>SUM(K78:K78)</f>
        <v>0</v>
      </c>
      <c r="L77" s="170"/>
      <c r="M77" s="170">
        <f>SUM(M78:M78)</f>
        <v>0</v>
      </c>
      <c r="N77" s="164"/>
      <c r="O77" s="164">
        <f>SUM(O78:O78)</f>
        <v>0</v>
      </c>
      <c r="P77" s="164"/>
      <c r="Q77" s="164">
        <f>SUM(Q78:Q78)</f>
        <v>0</v>
      </c>
      <c r="R77" s="164"/>
      <c r="S77" s="164"/>
      <c r="T77" s="165"/>
      <c r="U77" s="164">
        <f>SUM(U78:U78)</f>
        <v>0</v>
      </c>
      <c r="AE77" t="s">
        <v>110</v>
      </c>
    </row>
    <row r="78" spans="1:60" ht="20.399999999999999" outlineLevel="1">
      <c r="A78" s="152">
        <v>55</v>
      </c>
      <c r="B78" s="158" t="s">
        <v>228</v>
      </c>
      <c r="C78" s="191" t="s">
        <v>229</v>
      </c>
      <c r="D78" s="160" t="s">
        <v>230</v>
      </c>
      <c r="E78" s="166">
        <v>1</v>
      </c>
      <c r="F78" s="168">
        <f>H78+J78</f>
        <v>0</v>
      </c>
      <c r="G78" s="169">
        <f>ROUND(E78*F78,2)</f>
        <v>0</v>
      </c>
      <c r="H78" s="169"/>
      <c r="I78" s="169">
        <f>ROUND(E78*H78,2)</f>
        <v>0</v>
      </c>
      <c r="J78" s="169"/>
      <c r="K78" s="169">
        <f>ROUND(E78*J78,2)</f>
        <v>0</v>
      </c>
      <c r="L78" s="169">
        <v>21</v>
      </c>
      <c r="M78" s="169">
        <f>G78*(1+L78/100)</f>
        <v>0</v>
      </c>
      <c r="N78" s="161">
        <v>0</v>
      </c>
      <c r="O78" s="161">
        <f>ROUND(E78*N78,5)</f>
        <v>0</v>
      </c>
      <c r="P78" s="161">
        <v>0</v>
      </c>
      <c r="Q78" s="161">
        <f>ROUND(E78*P78,5)</f>
        <v>0</v>
      </c>
      <c r="R78" s="161"/>
      <c r="S78" s="161"/>
      <c r="T78" s="162">
        <v>0</v>
      </c>
      <c r="U78" s="161">
        <f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>
      <c r="A79" s="153" t="s">
        <v>109</v>
      </c>
      <c r="B79" s="159" t="s">
        <v>83</v>
      </c>
      <c r="C79" s="192" t="s">
        <v>26</v>
      </c>
      <c r="D79" s="163"/>
      <c r="E79" s="167"/>
      <c r="F79" s="170"/>
      <c r="G79" s="170">
        <f>SUMIF(AE80:AE86,"&lt;&gt;NOR",G80:G86)</f>
        <v>0</v>
      </c>
      <c r="H79" s="170"/>
      <c r="I79" s="170">
        <f>SUM(I80:I86)</f>
        <v>0</v>
      </c>
      <c r="J79" s="170"/>
      <c r="K79" s="170">
        <f>SUM(K80:K86)</f>
        <v>0</v>
      </c>
      <c r="L79" s="170"/>
      <c r="M79" s="170">
        <f>SUM(M80:M86)</f>
        <v>0</v>
      </c>
      <c r="N79" s="164"/>
      <c r="O79" s="164">
        <f>SUM(O80:O86)</f>
        <v>0</v>
      </c>
      <c r="P79" s="164"/>
      <c r="Q79" s="164">
        <f>SUM(Q80:Q86)</f>
        <v>0</v>
      </c>
      <c r="R79" s="164"/>
      <c r="S79" s="164"/>
      <c r="T79" s="165"/>
      <c r="U79" s="164">
        <f>SUM(U80:U86)</f>
        <v>20</v>
      </c>
      <c r="AE79" t="s">
        <v>110</v>
      </c>
    </row>
    <row r="80" spans="1:60" outlineLevel="1">
      <c r="A80" s="152">
        <v>56</v>
      </c>
      <c r="B80" s="158" t="s">
        <v>231</v>
      </c>
      <c r="C80" s="191" t="s">
        <v>232</v>
      </c>
      <c r="D80" s="160" t="s">
        <v>230</v>
      </c>
      <c r="E80" s="166">
        <v>1</v>
      </c>
      <c r="F80" s="168">
        <f t="shared" ref="F80:F86" si="24">H80+J80</f>
        <v>0</v>
      </c>
      <c r="G80" s="169">
        <f t="shared" ref="G80:G86" si="25">ROUND(E80*F80,2)</f>
        <v>0</v>
      </c>
      <c r="H80" s="169"/>
      <c r="I80" s="169">
        <f t="shared" ref="I80:I86" si="26">ROUND(E80*H80,2)</f>
        <v>0</v>
      </c>
      <c r="J80" s="169"/>
      <c r="K80" s="169">
        <f t="shared" ref="K80:K86" si="27">ROUND(E80*J80,2)</f>
        <v>0</v>
      </c>
      <c r="L80" s="169">
        <v>21</v>
      </c>
      <c r="M80" s="169">
        <f t="shared" ref="M80:M86" si="28">G80*(1+L80/100)</f>
        <v>0</v>
      </c>
      <c r="N80" s="161">
        <v>0</v>
      </c>
      <c r="O80" s="161">
        <f t="shared" ref="O80:O86" si="29">ROUND(E80*N80,5)</f>
        <v>0</v>
      </c>
      <c r="P80" s="161">
        <v>0</v>
      </c>
      <c r="Q80" s="161">
        <f t="shared" ref="Q80:Q86" si="30">ROUND(E80*P80,5)</f>
        <v>0</v>
      </c>
      <c r="R80" s="161"/>
      <c r="S80" s="161"/>
      <c r="T80" s="162">
        <v>0</v>
      </c>
      <c r="U80" s="161">
        <f t="shared" ref="U80:U86" si="31">ROUND(E80*T80,2)</f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114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2">
        <v>57</v>
      </c>
      <c r="B81" s="158" t="s">
        <v>233</v>
      </c>
      <c r="C81" s="191" t="s">
        <v>234</v>
      </c>
      <c r="D81" s="160" t="s">
        <v>230</v>
      </c>
      <c r="E81" s="166">
        <v>1</v>
      </c>
      <c r="F81" s="168">
        <f t="shared" si="24"/>
        <v>0</v>
      </c>
      <c r="G81" s="169">
        <f t="shared" si="25"/>
        <v>0</v>
      </c>
      <c r="H81" s="169"/>
      <c r="I81" s="169">
        <f t="shared" si="26"/>
        <v>0</v>
      </c>
      <c r="J81" s="169"/>
      <c r="K81" s="169">
        <f t="shared" si="27"/>
        <v>0</v>
      </c>
      <c r="L81" s="169">
        <v>21</v>
      </c>
      <c r="M81" s="169">
        <f t="shared" si="28"/>
        <v>0</v>
      </c>
      <c r="N81" s="161">
        <v>0</v>
      </c>
      <c r="O81" s="161">
        <f t="shared" si="29"/>
        <v>0</v>
      </c>
      <c r="P81" s="161">
        <v>0</v>
      </c>
      <c r="Q81" s="161">
        <f t="shared" si="30"/>
        <v>0</v>
      </c>
      <c r="R81" s="161"/>
      <c r="S81" s="161"/>
      <c r="T81" s="162">
        <v>0</v>
      </c>
      <c r="U81" s="161">
        <f t="shared" si="31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2">
        <v>58</v>
      </c>
      <c r="B82" s="158" t="s">
        <v>235</v>
      </c>
      <c r="C82" s="191" t="s">
        <v>236</v>
      </c>
      <c r="D82" s="160" t="s">
        <v>230</v>
      </c>
      <c r="E82" s="166">
        <v>1</v>
      </c>
      <c r="F82" s="168">
        <f t="shared" si="24"/>
        <v>0</v>
      </c>
      <c r="G82" s="169">
        <f t="shared" si="25"/>
        <v>0</v>
      </c>
      <c r="H82" s="169"/>
      <c r="I82" s="169">
        <f t="shared" si="26"/>
        <v>0</v>
      </c>
      <c r="J82" s="169"/>
      <c r="K82" s="169">
        <f t="shared" si="27"/>
        <v>0</v>
      </c>
      <c r="L82" s="169">
        <v>21</v>
      </c>
      <c r="M82" s="169">
        <f t="shared" si="28"/>
        <v>0</v>
      </c>
      <c r="N82" s="161">
        <v>0</v>
      </c>
      <c r="O82" s="161">
        <f t="shared" si="29"/>
        <v>0</v>
      </c>
      <c r="P82" s="161">
        <v>0</v>
      </c>
      <c r="Q82" s="161">
        <f t="shared" si="30"/>
        <v>0</v>
      </c>
      <c r="R82" s="161"/>
      <c r="S82" s="161"/>
      <c r="T82" s="162">
        <v>0</v>
      </c>
      <c r="U82" s="161">
        <f t="shared" si="31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>
        <v>59</v>
      </c>
      <c r="B83" s="158" t="s">
        <v>237</v>
      </c>
      <c r="C83" s="191" t="s">
        <v>238</v>
      </c>
      <c r="D83" s="160" t="s">
        <v>230</v>
      </c>
      <c r="E83" s="166">
        <v>1</v>
      </c>
      <c r="F83" s="168">
        <f t="shared" si="24"/>
        <v>0</v>
      </c>
      <c r="G83" s="169">
        <f t="shared" si="25"/>
        <v>0</v>
      </c>
      <c r="H83" s="169"/>
      <c r="I83" s="169">
        <f t="shared" si="26"/>
        <v>0</v>
      </c>
      <c r="J83" s="169"/>
      <c r="K83" s="169">
        <f t="shared" si="27"/>
        <v>0</v>
      </c>
      <c r="L83" s="169">
        <v>21</v>
      </c>
      <c r="M83" s="169">
        <f t="shared" si="28"/>
        <v>0</v>
      </c>
      <c r="N83" s="161">
        <v>0</v>
      </c>
      <c r="O83" s="161">
        <f t="shared" si="29"/>
        <v>0</v>
      </c>
      <c r="P83" s="161">
        <v>0</v>
      </c>
      <c r="Q83" s="161">
        <f t="shared" si="30"/>
        <v>0</v>
      </c>
      <c r="R83" s="161"/>
      <c r="S83" s="161"/>
      <c r="T83" s="162">
        <v>0</v>
      </c>
      <c r="U83" s="161">
        <f t="shared" si="31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2">
        <v>60</v>
      </c>
      <c r="B84" s="158" t="s">
        <v>239</v>
      </c>
      <c r="C84" s="191" t="s">
        <v>240</v>
      </c>
      <c r="D84" s="160" t="s">
        <v>230</v>
      </c>
      <c r="E84" s="166">
        <v>1</v>
      </c>
      <c r="F84" s="168">
        <f t="shared" si="24"/>
        <v>0</v>
      </c>
      <c r="G84" s="169">
        <f t="shared" si="25"/>
        <v>0</v>
      </c>
      <c r="H84" s="169"/>
      <c r="I84" s="169">
        <f t="shared" si="26"/>
        <v>0</v>
      </c>
      <c r="J84" s="169"/>
      <c r="K84" s="169">
        <f t="shared" si="27"/>
        <v>0</v>
      </c>
      <c r="L84" s="169">
        <v>21</v>
      </c>
      <c r="M84" s="169">
        <f t="shared" si="28"/>
        <v>0</v>
      </c>
      <c r="N84" s="161">
        <v>0</v>
      </c>
      <c r="O84" s="161">
        <f t="shared" si="29"/>
        <v>0</v>
      </c>
      <c r="P84" s="161">
        <v>0</v>
      </c>
      <c r="Q84" s="161">
        <f t="shared" si="30"/>
        <v>0</v>
      </c>
      <c r="R84" s="161"/>
      <c r="S84" s="161"/>
      <c r="T84" s="162">
        <v>0</v>
      </c>
      <c r="U84" s="161">
        <f t="shared" si="31"/>
        <v>0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114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2">
        <v>61</v>
      </c>
      <c r="B85" s="158" t="s">
        <v>241</v>
      </c>
      <c r="C85" s="191" t="s">
        <v>242</v>
      </c>
      <c r="D85" s="160" t="s">
        <v>230</v>
      </c>
      <c r="E85" s="166">
        <v>1</v>
      </c>
      <c r="F85" s="168">
        <f t="shared" si="24"/>
        <v>0</v>
      </c>
      <c r="G85" s="169">
        <f t="shared" si="25"/>
        <v>0</v>
      </c>
      <c r="H85" s="169"/>
      <c r="I85" s="169">
        <f t="shared" si="26"/>
        <v>0</v>
      </c>
      <c r="J85" s="169"/>
      <c r="K85" s="169">
        <f t="shared" si="27"/>
        <v>0</v>
      </c>
      <c r="L85" s="169">
        <v>21</v>
      </c>
      <c r="M85" s="169">
        <f t="shared" si="28"/>
        <v>0</v>
      </c>
      <c r="N85" s="161">
        <v>0</v>
      </c>
      <c r="O85" s="161">
        <f t="shared" si="29"/>
        <v>0</v>
      </c>
      <c r="P85" s="161">
        <v>0</v>
      </c>
      <c r="Q85" s="161">
        <f t="shared" si="30"/>
        <v>0</v>
      </c>
      <c r="R85" s="161"/>
      <c r="S85" s="161"/>
      <c r="T85" s="162">
        <v>0</v>
      </c>
      <c r="U85" s="161">
        <f t="shared" si="31"/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114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79">
        <v>62</v>
      </c>
      <c r="B86" s="180" t="s">
        <v>243</v>
      </c>
      <c r="C86" s="193" t="s">
        <v>244</v>
      </c>
      <c r="D86" s="181" t="s">
        <v>245</v>
      </c>
      <c r="E86" s="182">
        <v>20</v>
      </c>
      <c r="F86" s="183">
        <f t="shared" si="24"/>
        <v>0</v>
      </c>
      <c r="G86" s="184">
        <f t="shared" si="25"/>
        <v>0</v>
      </c>
      <c r="H86" s="184"/>
      <c r="I86" s="184">
        <f t="shared" si="26"/>
        <v>0</v>
      </c>
      <c r="J86" s="184"/>
      <c r="K86" s="184">
        <f t="shared" si="27"/>
        <v>0</v>
      </c>
      <c r="L86" s="184">
        <v>21</v>
      </c>
      <c r="M86" s="184">
        <f t="shared" si="28"/>
        <v>0</v>
      </c>
      <c r="N86" s="185">
        <v>0</v>
      </c>
      <c r="O86" s="185">
        <f t="shared" si="29"/>
        <v>0</v>
      </c>
      <c r="P86" s="185">
        <v>0</v>
      </c>
      <c r="Q86" s="185">
        <f t="shared" si="30"/>
        <v>0</v>
      </c>
      <c r="R86" s="185"/>
      <c r="S86" s="185"/>
      <c r="T86" s="186">
        <v>1</v>
      </c>
      <c r="U86" s="185">
        <f t="shared" si="31"/>
        <v>20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114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6"/>
      <c r="B87" s="7" t="s">
        <v>246</v>
      </c>
      <c r="C87" s="194" t="s">
        <v>246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v>15</v>
      </c>
      <c r="AD87">
        <v>21</v>
      </c>
    </row>
    <row r="88" spans="1:60">
      <c r="A88" s="187"/>
      <c r="B88" s="188" t="s">
        <v>28</v>
      </c>
      <c r="C88" s="195" t="s">
        <v>246</v>
      </c>
      <c r="D88" s="189"/>
      <c r="E88" s="189"/>
      <c r="F88" s="189"/>
      <c r="G88" s="190">
        <f>G8+G12+G14+G16+G21+G25+G30+G32+G34+G37+G49+G55+G62+G67+G70+G77+G79</f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f>SUMIF(L7:L86,AC87,G7:G86)</f>
        <v>0</v>
      </c>
      <c r="AD88">
        <f>SUMIF(L7:L86,AD87,G7:G86)</f>
        <v>0</v>
      </c>
      <c r="AE88" t="s">
        <v>247</v>
      </c>
    </row>
    <row r="89" spans="1:60">
      <c r="A89" s="6"/>
      <c r="B89" s="7" t="s">
        <v>246</v>
      </c>
      <c r="C89" s="194" t="s">
        <v>246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>
      <c r="A90" s="6"/>
      <c r="B90" s="7" t="s">
        <v>246</v>
      </c>
      <c r="C90" s="194" t="s">
        <v>246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257" t="s">
        <v>248</v>
      </c>
      <c r="B91" s="257"/>
      <c r="C91" s="258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>
      <c r="A92" s="259"/>
      <c r="B92" s="260"/>
      <c r="C92" s="261"/>
      <c r="D92" s="260"/>
      <c r="E92" s="260"/>
      <c r="F92" s="260"/>
      <c r="G92" s="262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E92" t="s">
        <v>249</v>
      </c>
    </row>
    <row r="93" spans="1:60">
      <c r="A93" s="263"/>
      <c r="B93" s="264"/>
      <c r="C93" s="265"/>
      <c r="D93" s="264"/>
      <c r="E93" s="264"/>
      <c r="F93" s="264"/>
      <c r="G93" s="26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263"/>
      <c r="B94" s="264"/>
      <c r="C94" s="265"/>
      <c r="D94" s="264"/>
      <c r="E94" s="264"/>
      <c r="F94" s="264"/>
      <c r="G94" s="26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63"/>
      <c r="B95" s="264"/>
      <c r="C95" s="265"/>
      <c r="D95" s="264"/>
      <c r="E95" s="264"/>
      <c r="F95" s="264"/>
      <c r="G95" s="26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67"/>
      <c r="B96" s="268"/>
      <c r="C96" s="269"/>
      <c r="D96" s="268"/>
      <c r="E96" s="268"/>
      <c r="F96" s="268"/>
      <c r="G96" s="270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6"/>
      <c r="B97" s="7" t="s">
        <v>246</v>
      </c>
      <c r="C97" s="194" t="s">
        <v>246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C98" s="196"/>
      <c r="AE98" t="s">
        <v>250</v>
      </c>
    </row>
  </sheetData>
  <mergeCells count="6">
    <mergeCell ref="A92:G96"/>
    <mergeCell ref="A1:G1"/>
    <mergeCell ref="C2:G2"/>
    <mergeCell ref="C3:G3"/>
    <mergeCell ref="C4:G4"/>
    <mergeCell ref="A91:C91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Věruška</dc:creator>
  <cp:lastModifiedBy>leos.konvalina</cp:lastModifiedBy>
  <cp:lastPrinted>2014-02-28T09:52:57Z</cp:lastPrinted>
  <dcterms:created xsi:type="dcterms:W3CDTF">2009-04-08T07:15:50Z</dcterms:created>
  <dcterms:modified xsi:type="dcterms:W3CDTF">2023-05-05T08:44:10Z</dcterms:modified>
</cp:coreProperties>
</file>